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9525" activeTab="1"/>
  </bookViews>
  <sheets>
    <sheet name="Příjmy k 31.12.2014" sheetId="22" r:id="rId1"/>
    <sheet name="Výdaje k 31.12.2014" sheetId="23" r:id="rId2"/>
  </sheets>
  <calcPr calcId="114210"/>
</workbook>
</file>

<file path=xl/calcChain.xml><?xml version="1.0" encoding="utf-8"?>
<calcChain xmlns="http://schemas.openxmlformats.org/spreadsheetml/2006/main">
  <c r="F45" i="22"/>
  <c r="F44"/>
  <c r="F38"/>
  <c r="G43" i="23"/>
  <c r="E40"/>
  <c r="G40"/>
  <c r="D40"/>
  <c r="C40"/>
  <c r="G39"/>
  <c r="E37"/>
  <c r="E38"/>
  <c r="G38"/>
  <c r="D37"/>
  <c r="C37"/>
  <c r="E36"/>
  <c r="D36"/>
  <c r="C36"/>
  <c r="C38"/>
  <c r="F38"/>
  <c r="G34"/>
  <c r="F34"/>
  <c r="E33"/>
  <c r="G33"/>
  <c r="D33"/>
  <c r="C33"/>
  <c r="F33"/>
  <c r="G32"/>
  <c r="F32"/>
  <c r="G31"/>
  <c r="F31"/>
  <c r="E30"/>
  <c r="D30"/>
  <c r="C30"/>
  <c r="F30"/>
  <c r="G29"/>
  <c r="F29"/>
  <c r="G28"/>
  <c r="F28"/>
  <c r="E27"/>
  <c r="F27"/>
  <c r="D27"/>
  <c r="G27"/>
  <c r="C27"/>
  <c r="G26"/>
  <c r="F26"/>
  <c r="G25"/>
  <c r="F25"/>
  <c r="E24"/>
  <c r="G24"/>
  <c r="D24"/>
  <c r="C24"/>
  <c r="F24"/>
  <c r="G23"/>
  <c r="F23"/>
  <c r="G22"/>
  <c r="F22"/>
  <c r="E21"/>
  <c r="D21"/>
  <c r="G21"/>
  <c r="C21"/>
  <c r="F21"/>
  <c r="G20"/>
  <c r="F20"/>
  <c r="G19"/>
  <c r="F19"/>
  <c r="E18"/>
  <c r="F18"/>
  <c r="D18"/>
  <c r="G18"/>
  <c r="C18"/>
  <c r="G17"/>
  <c r="F17"/>
  <c r="G16"/>
  <c r="F16"/>
  <c r="E15"/>
  <c r="F15"/>
  <c r="D15"/>
  <c r="C15"/>
  <c r="G13"/>
  <c r="F13"/>
  <c r="E12"/>
  <c r="D12"/>
  <c r="C12"/>
  <c r="F12"/>
  <c r="G11"/>
  <c r="F11"/>
  <c r="G10"/>
  <c r="F10"/>
  <c r="E9"/>
  <c r="D9"/>
  <c r="C9"/>
  <c r="F9"/>
  <c r="G7"/>
  <c r="F7"/>
  <c r="E6"/>
  <c r="D6"/>
  <c r="C6"/>
  <c r="F6"/>
  <c r="F46" i="22"/>
  <c r="F43"/>
  <c r="E43"/>
  <c r="F42"/>
  <c r="F41"/>
  <c r="F40"/>
  <c r="E40"/>
  <c r="F39"/>
  <c r="F37"/>
  <c r="E37"/>
  <c r="F35"/>
  <c r="D34"/>
  <c r="E34"/>
  <c r="C34"/>
  <c r="B34"/>
  <c r="F30"/>
  <c r="E30"/>
  <c r="F29"/>
  <c r="E29"/>
  <c r="F28"/>
  <c r="F26"/>
  <c r="F25"/>
  <c r="F24"/>
  <c r="E24"/>
  <c r="F23"/>
  <c r="E23"/>
  <c r="F22"/>
  <c r="E22"/>
  <c r="F21"/>
  <c r="E21"/>
  <c r="F20"/>
  <c r="E20"/>
  <c r="D19"/>
  <c r="C19"/>
  <c r="F19"/>
  <c r="B19"/>
  <c r="E19"/>
  <c r="F17"/>
  <c r="E17"/>
  <c r="F15"/>
  <c r="E15"/>
  <c r="F14"/>
  <c r="E14"/>
  <c r="F13"/>
  <c r="E13"/>
  <c r="F12"/>
  <c r="E12"/>
  <c r="F11"/>
  <c r="E11"/>
  <c r="F10"/>
  <c r="E10"/>
  <c r="D9"/>
  <c r="F9"/>
  <c r="C9"/>
  <c r="B9"/>
  <c r="E9"/>
  <c r="B47"/>
  <c r="G30" i="23"/>
  <c r="F37"/>
  <c r="G36"/>
  <c r="G6"/>
  <c r="D47" i="22"/>
  <c r="E47"/>
  <c r="G9" i="23"/>
  <c r="D38"/>
  <c r="C47" i="22"/>
  <c r="G37" i="23"/>
  <c r="G12"/>
  <c r="F36"/>
  <c r="F47" i="22"/>
  <c r="F34"/>
  <c r="G15" i="23"/>
</calcChain>
</file>

<file path=xl/sharedStrings.xml><?xml version="1.0" encoding="utf-8"?>
<sst xmlns="http://schemas.openxmlformats.org/spreadsheetml/2006/main" count="124" uniqueCount="90">
  <si>
    <t xml:space="preserve">                                                        (v tis. Kč)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</si>
  <si>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</si>
  <si>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</si>
  <si>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</si>
  <si>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</si>
  <si>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</si>
  <si>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</si>
  <si>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</si>
  <si>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</si>
  <si>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plnění</t>
  </si>
  <si>
    <t>na rok 2014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</si>
  <si>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</si>
  <si>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</si>
  <si>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</si>
  <si>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</si>
  <si>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</si>
  <si>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</si>
  <si>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</si>
  <si>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</si>
  <si>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</si>
  <si>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</si>
  <si>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</si>
  <si>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</si>
  <si>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</si>
  <si>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</si>
  <si>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</si>
  <si>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2221 - přijaté vratky transferů (odvod finančního vypořádání )</t>
  </si>
  <si>
    <t xml:space="preserve">           pol. 2229 - přijaté vratky transferů jinak nespecifikovaných (j.n.)</t>
  </si>
  <si>
    <t xml:space="preserve">           pol. 2321 - přijaté neinvestiční dary</t>
  </si>
  <si>
    <t xml:space="preserve">           pol. 2322 - přijaté pojistné náhrady</t>
  </si>
  <si>
    <t xml:space="preserve">           pol. 2323 až 2329 - ostatní nedaňové příjmy (ostatní a nahodilé)</t>
  </si>
  <si>
    <t xml:space="preserve">           pol. 2460 - splátky půjček od obyvatelstva</t>
  </si>
  <si>
    <t>Třída 3 - kapitálové příjmy</t>
  </si>
  <si>
    <t>Třída 4 - přijaté dotace</t>
  </si>
  <si>
    <t>z toho: pol. 4111 - neinvestiční přijaté transfery ze státního rozpočtu</t>
  </si>
  <si>
    <t xml:space="preserve">           pol. 4112 - neinvestiční přijaté transfery ze státního rozpočtu v rámci souhrnného</t>
  </si>
  <si>
    <t xml:space="preserve">           pol. 4116 - ostatní neinvestiční přijaté transfery ze státního rozpočtu </t>
  </si>
  <si>
    <t xml:space="preserve">           pol. 4121 - neinvestiční přijaté transfery od regionálních orgánů (od Hl.m.Prahy)</t>
  </si>
  <si>
    <t xml:space="preserve">           pol. 4122 - přijaté neinvestiční transfery od krajů</t>
  </si>
  <si>
    <t xml:space="preserve">           pol. 4129 - ostatní neinvestiční transfery přijaté od jiných obcí</t>
  </si>
  <si>
    <t xml:space="preserve">           pol. 4131 - převody z vlastních fondů hospodářské činnosti</t>
  </si>
  <si>
    <t xml:space="preserve">           pol. 4221 - investiční přijaté transfery od regionů (od Hl.m.Prahy)</t>
  </si>
  <si>
    <t>Příjmy celkem (po konsolidaci)</t>
  </si>
  <si>
    <t>str. 2/2</t>
  </si>
  <si>
    <t xml:space="preserve">    Výdaje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</si>
  <si>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</si>
  <si>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</si>
  <si>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</si>
  <si>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</si>
  <si>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</si>
  <si>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</si>
  <si>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</si>
  <si>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</si>
  <si>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</si>
  <si>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</si>
  <si>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</si>
  <si>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</si>
  <si>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</si>
  <si>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</si>
  <si>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</si>
  <si>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</si>
  <si>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</si>
  <si>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</si>
  <si>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</si>
  <si>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</si>
  <si>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</si>
  <si>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</si>
  <si>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</si>
  <si>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</si>
  <si>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</si>
  <si>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</si>
  <si>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</si>
  <si>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</si>
  <si>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</si>
  <si>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</si>
  <si>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8115 - změna stavu krátkodobých prostředků </t>
  </si>
  <si>
    <t xml:space="preserve">                             na bankovních účtech </t>
  </si>
  <si>
    <t xml:space="preserve">            pol. 8901 - opravné položky k peněžním operacím</t>
  </si>
  <si>
    <t xml:space="preserve">            pol. 1511 - daň z nemovitých věcí</t>
  </si>
  <si>
    <t xml:space="preserve">                            dotačního vztahu</t>
  </si>
  <si>
    <t xml:space="preserve">            pol. 1349 - zrušené místní poplatky</t>
  </si>
  <si>
    <t xml:space="preserve">           pol. 4216 - ostatní přijaté transfery ze státního rozpočtu</t>
  </si>
  <si>
    <t xml:space="preserve">               Plnění rozpočtu Městské části Praha 8 za leden až prosinec  2014</t>
  </si>
  <si>
    <t>k  31. 12.  2014</t>
  </si>
  <si>
    <t>k  31. 12. 2014</t>
  </si>
  <si>
    <t xml:space="preserve">           pol. 4113 - ostatní neinvestiční přijaté transfery ze státního rozpočtu </t>
  </si>
  <si>
    <t xml:space="preserve">           pol. 4213 - investiční přijaté transfery ze státních fondů</t>
  </si>
  <si>
    <t>Zastupitelstva městské části Praha 8</t>
  </si>
  <si>
    <t xml:space="preserve">ze dne 10. června  2015                                          </t>
  </si>
  <si>
    <t>Příloha č. 2 usnesení č. Usn ZMC xxx/2015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</si>
</sst>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2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  <font>
      <sz val="10"/>
      <color indexed="8"/>
      <name val="Arial CE"/>
      <family val="2"/>
      <charset val="238"/>
    </font>
    <font>
      <b/>
      <sz val="12"/>
      <color indexed="8"/>
      <name val="Arial CE"/>
      <family val="2"/>
      <charset val="238"/>
    </font>
    <font>
      <b/>
      <sz val="12"/>
      <color indexed="8"/>
      <name val="Arial CE"/>
      <charset val="238"/>
    </font>
    <font>
      <u/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4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Alignment="1"/>
    <xf numFmtId="0" fontId="1" fillId="0" borderId="0" xfId="1" applyAlignment="1">
      <alignment horizontal="right"/>
    </xf>
    <xf numFmtId="0" fontId="4" fillId="0" borderId="1" xfId="1" applyFont="1" applyBorder="1"/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1" applyFont="1" applyBorder="1"/>
    <xf numFmtId="0" fontId="6" fillId="0" borderId="6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5" fillId="0" borderId="12" xfId="1" applyFont="1" applyBorder="1"/>
    <xf numFmtId="3" fontId="5" fillId="0" borderId="13" xfId="1" applyNumberFormat="1" applyFont="1" applyFill="1" applyBorder="1"/>
    <xf numFmtId="4" fontId="5" fillId="0" borderId="13" xfId="1" applyNumberFormat="1" applyFont="1" applyFill="1" applyBorder="1"/>
    <xf numFmtId="0" fontId="7" fillId="0" borderId="14" xfId="1" applyFont="1" applyBorder="1" applyAlignment="1">
      <alignment horizontal="left"/>
    </xf>
    <xf numFmtId="3" fontId="7" fillId="0" borderId="15" xfId="1" applyNumberFormat="1" applyFont="1" applyFill="1" applyBorder="1"/>
    <xf numFmtId="4" fontId="7" fillId="0" borderId="15" xfId="1" applyNumberFormat="1" applyFont="1" applyFill="1" applyBorder="1"/>
    <xf numFmtId="0" fontId="7" fillId="0" borderId="14" xfId="1" applyFont="1" applyBorder="1"/>
    <xf numFmtId="0" fontId="8" fillId="0" borderId="14" xfId="1" applyFont="1" applyBorder="1"/>
    <xf numFmtId="3" fontId="7" fillId="0" borderId="16" xfId="1" applyNumberFormat="1" applyFont="1" applyFill="1" applyBorder="1"/>
    <xf numFmtId="0" fontId="5" fillId="0" borderId="17" xfId="1" applyFont="1" applyBorder="1"/>
    <xf numFmtId="0" fontId="5" fillId="0" borderId="14" xfId="1" applyFont="1" applyBorder="1"/>
    <xf numFmtId="3" fontId="5" fillId="0" borderId="15" xfId="1" applyNumberFormat="1" applyFont="1" applyFill="1" applyBorder="1"/>
    <xf numFmtId="0" fontId="7" fillId="0" borderId="5" xfId="1" applyFont="1" applyBorder="1"/>
    <xf numFmtId="3" fontId="7" fillId="0" borderId="18" xfId="1" applyNumberFormat="1" applyFont="1" applyFill="1" applyBorder="1"/>
    <xf numFmtId="4" fontId="7" fillId="0" borderId="18" xfId="1" applyNumberFormat="1" applyFont="1" applyFill="1" applyBorder="1"/>
    <xf numFmtId="4" fontId="7" fillId="0" borderId="16" xfId="1" applyNumberFormat="1" applyFont="1" applyFill="1" applyBorder="1"/>
    <xf numFmtId="0" fontId="5" fillId="0" borderId="19" xfId="1" applyFont="1" applyBorder="1"/>
    <xf numFmtId="3" fontId="5" fillId="0" borderId="20" xfId="1" applyNumberFormat="1" applyFont="1" applyFill="1" applyBorder="1"/>
    <xf numFmtId="0" fontId="9" fillId="0" borderId="0" xfId="1" applyFont="1"/>
    <xf numFmtId="0" fontId="1" fillId="0" borderId="0" xfId="1" applyFont="1" applyAlignment="1">
      <alignment horizontal="right"/>
    </xf>
    <xf numFmtId="0" fontId="1" fillId="0" borderId="21" xfId="1" applyFont="1" applyBorder="1"/>
    <xf numFmtId="0" fontId="1" fillId="0" borderId="3" xfId="1" applyFont="1" applyBorder="1"/>
    <xf numFmtId="0" fontId="10" fillId="0" borderId="22" xfId="1" applyFont="1" applyBorder="1" applyAlignment="1">
      <alignment horizontal="left"/>
    </xf>
    <xf numFmtId="0" fontId="11" fillId="0" borderId="0" xfId="1" applyFont="1" applyBorder="1" applyAlignment="1"/>
    <xf numFmtId="0" fontId="2" fillId="0" borderId="22" xfId="1" applyFont="1" applyBorder="1" applyAlignment="1">
      <alignment horizontal="center"/>
    </xf>
    <xf numFmtId="0" fontId="1" fillId="0" borderId="0" xfId="1" applyFont="1" applyBorder="1"/>
    <xf numFmtId="0" fontId="12" fillId="0" borderId="21" xfId="1" applyFont="1" applyBorder="1" applyAlignment="1">
      <alignment horizontal="center"/>
    </xf>
    <xf numFmtId="164" fontId="1" fillId="0" borderId="13" xfId="1" applyNumberFormat="1" applyFont="1" applyFill="1" applyBorder="1"/>
    <xf numFmtId="164" fontId="1" fillId="0" borderId="23" xfId="1" applyNumberFormat="1" applyFont="1" applyFill="1" applyBorder="1"/>
    <xf numFmtId="4" fontId="1" fillId="0" borderId="23" xfId="1" applyNumberFormat="1" applyFont="1" applyFill="1" applyBorder="1"/>
    <xf numFmtId="164" fontId="1" fillId="0" borderId="24" xfId="1" applyNumberFormat="1" applyFont="1" applyFill="1" applyBorder="1"/>
    <xf numFmtId="49" fontId="6" fillId="2" borderId="25" xfId="1" applyNumberFormat="1" applyFont="1" applyFill="1" applyBorder="1" applyAlignment="1">
      <alignment horizontal="center"/>
    </xf>
    <xf numFmtId="0" fontId="6" fillId="2" borderId="26" xfId="1" applyFont="1" applyFill="1" applyBorder="1"/>
    <xf numFmtId="3" fontId="6" fillId="2" borderId="15" xfId="1" applyNumberFormat="1" applyFont="1" applyFill="1" applyBorder="1"/>
    <xf numFmtId="164" fontId="6" fillId="2" borderId="15" xfId="1" applyNumberFormat="1" applyFont="1" applyFill="1" applyBorder="1"/>
    <xf numFmtId="4" fontId="6" fillId="2" borderId="15" xfId="1" applyNumberFormat="1" applyFont="1" applyFill="1" applyBorder="1"/>
    <xf numFmtId="4" fontId="6" fillId="2" borderId="27" xfId="1" applyNumberFormat="1" applyFont="1" applyFill="1" applyBorder="1"/>
    <xf numFmtId="49" fontId="1" fillId="0" borderId="25" xfId="1" applyNumberFormat="1" applyFont="1" applyFill="1" applyBorder="1" applyAlignment="1">
      <alignment horizontal="center"/>
    </xf>
    <xf numFmtId="0" fontId="1" fillId="0" borderId="26" xfId="1" applyFont="1" applyFill="1" applyBorder="1"/>
    <xf numFmtId="3" fontId="1" fillId="0" borderId="15" xfId="1" applyNumberFormat="1" applyFont="1" applyFill="1" applyBorder="1"/>
    <xf numFmtId="164" fontId="1" fillId="0" borderId="15" xfId="1" applyNumberFormat="1" applyFont="1" applyFill="1" applyBorder="1"/>
    <xf numFmtId="4" fontId="1" fillId="0" borderId="15" xfId="1" applyNumberFormat="1" applyFont="1" applyFill="1" applyBorder="1"/>
    <xf numFmtId="4" fontId="1" fillId="0" borderId="27" xfId="1" applyNumberFormat="1" applyFont="1" applyFill="1" applyBorder="1"/>
    <xf numFmtId="49" fontId="1" fillId="0" borderId="28" xfId="1" applyNumberFormat="1" applyFont="1" applyFill="1" applyBorder="1" applyAlignment="1">
      <alignment horizontal="center"/>
    </xf>
    <xf numFmtId="0" fontId="1" fillId="0" borderId="29" xfId="1" applyFont="1" applyFill="1" applyBorder="1"/>
    <xf numFmtId="3" fontId="1" fillId="0" borderId="30" xfId="1" applyNumberFormat="1" applyFont="1" applyFill="1" applyBorder="1"/>
    <xf numFmtId="164" fontId="1" fillId="0" borderId="30" xfId="1" applyNumberFormat="1" applyFont="1" applyFill="1" applyBorder="1"/>
    <xf numFmtId="4" fontId="1" fillId="0" borderId="30" xfId="1" applyNumberFormat="1" applyFont="1" applyFill="1" applyBorder="1"/>
    <xf numFmtId="4" fontId="1" fillId="0" borderId="31" xfId="1" applyNumberFormat="1" applyFont="1" applyFill="1" applyBorder="1"/>
    <xf numFmtId="0" fontId="3" fillId="0" borderId="28" xfId="1" applyFont="1" applyFill="1" applyBorder="1" applyAlignment="1">
      <alignment horizontal="center"/>
    </xf>
    <xf numFmtId="0" fontId="10" fillId="0" borderId="29" xfId="1" applyFont="1" applyFill="1" applyBorder="1"/>
    <xf numFmtId="3" fontId="10" fillId="0" borderId="30" xfId="1" applyNumberFormat="1" applyFont="1" applyFill="1" applyBorder="1"/>
    <xf numFmtId="164" fontId="10" fillId="0" borderId="30" xfId="1" applyNumberFormat="1" applyFont="1" applyFill="1" applyBorder="1"/>
    <xf numFmtId="4" fontId="10" fillId="0" borderId="30" xfId="1" applyNumberFormat="1" applyFont="1" applyFill="1" applyBorder="1"/>
    <xf numFmtId="4" fontId="10" fillId="0" borderId="31" xfId="1" applyNumberFormat="1" applyFont="1" applyFill="1" applyBorder="1"/>
    <xf numFmtId="0" fontId="1" fillId="2" borderId="28" xfId="1" applyFont="1" applyFill="1" applyBorder="1" applyAlignment="1">
      <alignment horizontal="center"/>
    </xf>
    <xf numFmtId="0" fontId="10" fillId="2" borderId="29" xfId="1" applyFont="1" applyFill="1" applyBorder="1"/>
    <xf numFmtId="3" fontId="10" fillId="2" borderId="30" xfId="1" applyNumberFormat="1" applyFont="1" applyFill="1" applyBorder="1"/>
    <xf numFmtId="164" fontId="10" fillId="2" borderId="30" xfId="1" applyNumberFormat="1" applyFont="1" applyFill="1" applyBorder="1"/>
    <xf numFmtId="4" fontId="10" fillId="2" borderId="30" xfId="1" applyNumberFormat="1" applyFont="1" applyFill="1" applyBorder="1"/>
    <xf numFmtId="4" fontId="10" fillId="2" borderId="32" xfId="1" applyNumberFormat="1" applyFont="1" applyFill="1" applyBorder="1"/>
    <xf numFmtId="0" fontId="1" fillId="3" borderId="28" xfId="1" applyFont="1" applyFill="1" applyBorder="1" applyAlignment="1">
      <alignment horizontal="center"/>
    </xf>
    <xf numFmtId="0" fontId="10" fillId="3" borderId="33" xfId="1" applyFont="1" applyFill="1" applyBorder="1"/>
    <xf numFmtId="3" fontId="10" fillId="3" borderId="30" xfId="1" applyNumberFormat="1" applyFont="1" applyFill="1" applyBorder="1"/>
    <xf numFmtId="164" fontId="10" fillId="3" borderId="30" xfId="1" applyNumberFormat="1" applyFont="1" applyFill="1" applyBorder="1"/>
    <xf numFmtId="4" fontId="10" fillId="3" borderId="30" xfId="1" applyNumberFormat="1" applyFont="1" applyFill="1" applyBorder="1"/>
    <xf numFmtId="4" fontId="10" fillId="3" borderId="31" xfId="1" applyNumberFormat="1" applyFont="1" applyFill="1" applyBorder="1"/>
    <xf numFmtId="0" fontId="10" fillId="0" borderId="25" xfId="1" applyFont="1" applyBorder="1" applyAlignment="1">
      <alignment horizontal="center"/>
    </xf>
    <xf numFmtId="0" fontId="10" fillId="0" borderId="26" xfId="1" applyFont="1" applyBorder="1"/>
    <xf numFmtId="3" fontId="10" fillId="0" borderId="34" xfId="1" applyNumberFormat="1" applyFont="1" applyFill="1" applyBorder="1"/>
    <xf numFmtId="164" fontId="10" fillId="0" borderId="34" xfId="1" applyNumberFormat="1" applyFont="1" applyFill="1" applyBorder="1"/>
    <xf numFmtId="4" fontId="10" fillId="0" borderId="34" xfId="1" applyNumberFormat="1" applyFont="1" applyFill="1" applyBorder="1"/>
    <xf numFmtId="4" fontId="10" fillId="0" borderId="27" xfId="1" applyNumberFormat="1" applyFont="1" applyFill="1" applyBorder="1"/>
    <xf numFmtId="0" fontId="1" fillId="0" borderId="25" xfId="1" applyFont="1" applyBorder="1" applyAlignment="1">
      <alignment horizontal="center"/>
    </xf>
    <xf numFmtId="0" fontId="1" fillId="0" borderId="26" xfId="1" applyFont="1" applyBorder="1"/>
    <xf numFmtId="0" fontId="1" fillId="0" borderId="8" xfId="1" applyFont="1" applyBorder="1" applyAlignment="1">
      <alignment horizontal="center"/>
    </xf>
    <xf numFmtId="164" fontId="1" fillId="0" borderId="10" xfId="1" applyNumberFormat="1" applyFont="1" applyFill="1" applyBorder="1"/>
    <xf numFmtId="4" fontId="10" fillId="0" borderId="11" xfId="1" applyNumberFormat="1" applyFont="1" applyFill="1" applyBorder="1"/>
    <xf numFmtId="0" fontId="1" fillId="0" borderId="35" xfId="1" applyFont="1" applyBorder="1" applyAlignment="1">
      <alignment horizontal="center"/>
    </xf>
    <xf numFmtId="0" fontId="1" fillId="0" borderId="18" xfId="1" applyFont="1" applyBorder="1"/>
    <xf numFmtId="4" fontId="6" fillId="0" borderId="18" xfId="1" applyNumberFormat="1" applyFont="1" applyFill="1" applyBorder="1"/>
    <xf numFmtId="164" fontId="1" fillId="0" borderId="18" xfId="1" applyNumberFormat="1" applyFont="1" applyFill="1" applyBorder="1"/>
    <xf numFmtId="3" fontId="1" fillId="0" borderId="18" xfId="1" applyNumberFormat="1" applyFont="1" applyFill="1" applyBorder="1"/>
    <xf numFmtId="4" fontId="1" fillId="0" borderId="36" xfId="1" applyNumberFormat="1" applyFont="1" applyFill="1" applyBorder="1"/>
    <xf numFmtId="0" fontId="1" fillId="0" borderId="37" xfId="1" applyFont="1" applyBorder="1" applyAlignment="1">
      <alignment horizontal="center"/>
    </xf>
    <xf numFmtId="0" fontId="1" fillId="0" borderId="16" xfId="1" applyFont="1" applyBorder="1"/>
    <xf numFmtId="3" fontId="1" fillId="0" borderId="16" xfId="1" applyNumberFormat="1" applyFont="1" applyFill="1" applyBorder="1"/>
    <xf numFmtId="164" fontId="1" fillId="0" borderId="16" xfId="1" applyNumberFormat="1" applyFont="1" applyFill="1" applyBorder="1"/>
    <xf numFmtId="4" fontId="1" fillId="0" borderId="16" xfId="1" applyNumberFormat="1" applyFont="1" applyFill="1" applyBorder="1"/>
    <xf numFmtId="4" fontId="10" fillId="0" borderId="38" xfId="1" applyNumberFormat="1" applyFont="1" applyFill="1" applyBorder="1"/>
    <xf numFmtId="0" fontId="1" fillId="0" borderId="9" xfId="1" applyFont="1" applyFill="1" applyBorder="1"/>
    <xf numFmtId="3" fontId="1" fillId="0" borderId="9" xfId="1" applyNumberFormat="1" applyFont="1" applyFill="1" applyBorder="1"/>
    <xf numFmtId="4" fontId="1" fillId="0" borderId="9" xfId="1" applyNumberFormat="1" applyFont="1" applyFill="1" applyBorder="1"/>
    <xf numFmtId="3" fontId="5" fillId="4" borderId="13" xfId="1" applyNumberFormat="1" applyFont="1" applyFill="1" applyBorder="1"/>
    <xf numFmtId="164" fontId="5" fillId="4" borderId="13" xfId="1" applyNumberFormat="1" applyFont="1" applyFill="1" applyBorder="1"/>
    <xf numFmtId="164" fontId="7" fillId="4" borderId="16" xfId="1" applyNumberFormat="1" applyFont="1" applyFill="1" applyBorder="1"/>
    <xf numFmtId="3" fontId="13" fillId="4" borderId="15" xfId="1" applyNumberFormat="1" applyFont="1" applyFill="1" applyBorder="1"/>
    <xf numFmtId="3" fontId="14" fillId="4" borderId="16" xfId="1" applyNumberFormat="1" applyFont="1" applyFill="1" applyBorder="1"/>
    <xf numFmtId="3" fontId="13" fillId="4" borderId="16" xfId="1" applyNumberFormat="1" applyFont="1" applyFill="1" applyBorder="1"/>
    <xf numFmtId="3" fontId="5" fillId="4" borderId="20" xfId="1" applyNumberFormat="1" applyFont="1" applyFill="1" applyBorder="1"/>
    <xf numFmtId="4" fontId="5" fillId="4" borderId="24" xfId="1" applyNumberFormat="1" applyFont="1" applyFill="1" applyBorder="1"/>
    <xf numFmtId="4" fontId="7" fillId="4" borderId="15" xfId="1" applyNumberFormat="1" applyFont="1" applyFill="1" applyBorder="1"/>
    <xf numFmtId="4" fontId="7" fillId="4" borderId="27" xfId="1" applyNumberFormat="1" applyFont="1" applyFill="1" applyBorder="1"/>
    <xf numFmtId="4" fontId="7" fillId="4" borderId="39" xfId="1" applyNumberFormat="1" applyFont="1" applyFill="1" applyBorder="1"/>
    <xf numFmtId="4" fontId="7" fillId="4" borderId="40" xfId="1" applyNumberFormat="1" applyFont="1" applyFill="1" applyBorder="1"/>
    <xf numFmtId="4" fontId="1" fillId="4" borderId="27" xfId="1" applyNumberFormat="1" applyFont="1" applyFill="1" applyBorder="1"/>
    <xf numFmtId="164" fontId="7" fillId="4" borderId="15" xfId="1" applyNumberFormat="1" applyFont="1" applyFill="1" applyBorder="1"/>
    <xf numFmtId="3" fontId="7" fillId="4" borderId="15" xfId="1" applyNumberFormat="1" applyFont="1" applyFill="1" applyBorder="1"/>
    <xf numFmtId="164" fontId="5" fillId="4" borderId="16" xfId="1" applyNumberFormat="1" applyFont="1" applyFill="1" applyBorder="1"/>
    <xf numFmtId="3" fontId="5" fillId="4" borderId="16" xfId="1" applyNumberFormat="1" applyFont="1" applyFill="1" applyBorder="1"/>
    <xf numFmtId="3" fontId="7" fillId="4" borderId="16" xfId="1" applyNumberFormat="1" applyFont="1" applyFill="1" applyBorder="1"/>
    <xf numFmtId="164" fontId="5" fillId="4" borderId="15" xfId="1" applyNumberFormat="1" applyFont="1" applyFill="1" applyBorder="1"/>
    <xf numFmtId="164" fontId="5" fillId="4" borderId="20" xfId="1" applyNumberFormat="1" applyFont="1" applyFill="1" applyBorder="1"/>
    <xf numFmtId="3" fontId="15" fillId="0" borderId="34" xfId="1" applyNumberFormat="1" applyFont="1" applyFill="1" applyBorder="1"/>
    <xf numFmtId="3" fontId="15" fillId="3" borderId="30" xfId="1" applyNumberFormat="1" applyFont="1" applyFill="1" applyBorder="1"/>
    <xf numFmtId="4" fontId="10" fillId="0" borderId="15" xfId="1" applyNumberFormat="1" applyFont="1" applyFill="1" applyBorder="1"/>
    <xf numFmtId="4" fontId="10" fillId="4" borderId="27" xfId="1" applyNumberFormat="1" applyFont="1" applyFill="1" applyBorder="1"/>
    <xf numFmtId="4" fontId="10" fillId="0" borderId="20" xfId="1" applyNumberFormat="1" applyFont="1" applyFill="1" applyBorder="1"/>
    <xf numFmtId="4" fontId="10" fillId="4" borderId="41" xfId="1" applyNumberFormat="1" applyFont="1" applyFill="1" applyBorder="1"/>
    <xf numFmtId="4" fontId="6" fillId="4" borderId="15" xfId="1" applyNumberFormat="1" applyFont="1" applyFill="1" applyBorder="1"/>
    <xf numFmtId="4" fontId="6" fillId="4" borderId="27" xfId="1" applyNumberFormat="1" applyFont="1" applyFill="1" applyBorder="1"/>
    <xf numFmtId="4" fontId="1" fillId="4" borderId="15" xfId="1" applyNumberFormat="1" applyFont="1" applyFill="1" applyBorder="1"/>
    <xf numFmtId="3" fontId="0" fillId="0" borderId="0" xfId="0" applyNumberFormat="1"/>
    <xf numFmtId="164" fontId="0" fillId="0" borderId="0" xfId="0" applyNumberFormat="1"/>
    <xf numFmtId="164" fontId="7" fillId="4" borderId="18" xfId="1" applyNumberFormat="1" applyFont="1" applyFill="1" applyBorder="1"/>
    <xf numFmtId="3" fontId="7" fillId="4" borderId="18" xfId="1" applyNumberFormat="1" applyFont="1" applyFill="1" applyBorder="1"/>
    <xf numFmtId="0" fontId="7" fillId="0" borderId="37" xfId="1" applyFont="1" applyBorder="1"/>
    <xf numFmtId="3" fontId="5" fillId="4" borderId="15" xfId="1" applyNumberFormat="1" applyFont="1" applyFill="1" applyBorder="1"/>
    <xf numFmtId="0" fontId="16" fillId="0" borderId="0" xfId="0" applyFont="1"/>
    <xf numFmtId="0" fontId="0" fillId="0" borderId="0" xfId="0" applyFill="1"/>
    <xf numFmtId="0" fontId="3" fillId="0" borderId="37" xfId="1" applyFont="1" applyFill="1" applyBorder="1" applyAlignment="1">
      <alignment horizontal="center"/>
    </xf>
    <xf numFmtId="0" fontId="10" fillId="0" borderId="42" xfId="1" applyFont="1" applyFill="1" applyBorder="1"/>
    <xf numFmtId="3" fontId="10" fillId="0" borderId="16" xfId="1" applyNumberFormat="1" applyFont="1" applyFill="1" applyBorder="1"/>
    <xf numFmtId="164" fontId="10" fillId="0" borderId="16" xfId="1" applyNumberFormat="1" applyFont="1" applyFill="1" applyBorder="1"/>
    <xf numFmtId="4" fontId="10" fillId="0" borderId="16" xfId="1" applyNumberFormat="1" applyFont="1" applyFill="1" applyBorder="1"/>
    <xf numFmtId="4" fontId="10" fillId="0" borderId="40" xfId="1" applyNumberFormat="1" applyFont="1" applyFill="1" applyBorder="1"/>
  </cellXfs>
  <cellStyles count="2">
    <cellStyle name="Normal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opLeftCell="A7" workbookViewId="0"/>
  </sheetViews>
  <sheetFormatPr defaultRowHeight="15"/>
  <cols>
    <col min="1" max="1" width="75.5703125" customWidth="1"/>
    <col min="2" max="2" width="13.7109375" customWidth="1"/>
    <col min="3" max="3" width="16" customWidth="1"/>
    <col min="4" max="6" width="13.7109375" customWidth="1"/>
  </cols>
  <sheetData>
    <row r="1" spans="1:6">
      <c r="D1" t="s">
        <v>89</v>
      </c>
    </row>
    <row r="2" spans="1:6">
      <c r="D2" t="s">
        <v>87</v>
      </c>
    </row>
    <row r="3" spans="1:6">
      <c r="D3" s="146" t="s">
        <v>88</v>
      </c>
      <c r="E3" s="146"/>
    </row>
    <row r="4" spans="1:6" ht="18">
      <c r="A4" s="1" t="s">
        <v>82</v>
      </c>
      <c r="B4" s="2"/>
      <c r="C4" s="3"/>
      <c r="D4" s="3"/>
      <c r="E4" s="3"/>
      <c r="F4" s="3"/>
    </row>
    <row r="5" spans="1:6" ht="15.75" thickBot="1">
      <c r="A5" s="4" t="s">
        <v>0</v>
      </c>
      <c r="B5" s="3"/>
      <c r="C5" s="3"/>
      <c r="D5" s="3"/>
      <c r="E5" s="3"/>
      <c r="F5" s="5" t="s">
        <v>1</v>
      </c>
    </row>
    <row r="6" spans="1:6">
      <c r="A6" s="6"/>
      <c r="B6" s="7" t="s">
        <v>2</v>
      </c>
      <c r="C6" s="8" t="s">
        <v>3</v>
      </c>
      <c r="D6" s="7" t="s">
        <v>4</v>
      </c>
      <c r="E6" s="8" t="s">
        <v>5</v>
      </c>
      <c r="F6" s="9" t="s">
        <v>5</v>
      </c>
    </row>
    <row r="7" spans="1:6" ht="15.75">
      <c r="A7" s="10" t="s">
        <v>6</v>
      </c>
      <c r="B7" s="11" t="s">
        <v>7</v>
      </c>
      <c r="C7" s="12" t="s">
        <v>8</v>
      </c>
      <c r="D7" s="11"/>
      <c r="E7" s="12" t="s">
        <v>9</v>
      </c>
      <c r="F7" s="13" t="s">
        <v>9</v>
      </c>
    </row>
    <row r="8" spans="1:6" ht="15.75" thickBot="1">
      <c r="A8" s="14"/>
      <c r="B8" s="15" t="s">
        <v>10</v>
      </c>
      <c r="C8" s="16" t="s">
        <v>10</v>
      </c>
      <c r="D8" s="15" t="s">
        <v>84</v>
      </c>
      <c r="E8" s="16" t="s">
        <v>11</v>
      </c>
      <c r="F8" s="17" t="s">
        <v>12</v>
      </c>
    </row>
    <row r="9" spans="1:6" ht="15.75">
      <c r="A9" s="18" t="s">
        <v>13</v>
      </c>
      <c r="B9" s="19">
        <f>SUM(B10:B17)</f>
        <v>76010</v>
      </c>
      <c r="C9" s="112">
        <f>SUM(C10:C17)</f>
        <v>76010</v>
      </c>
      <c r="D9" s="111">
        <f>SUM(D10:D17)</f>
        <v>84054</v>
      </c>
      <c r="E9" s="20">
        <f>D10/B9*100</f>
        <v>17.187212208919881</v>
      </c>
      <c r="F9" s="118">
        <f>D9/C9*100</f>
        <v>110.58281805025653</v>
      </c>
    </row>
    <row r="10" spans="1:6">
      <c r="A10" s="21" t="s">
        <v>14</v>
      </c>
      <c r="B10" s="22">
        <v>9200</v>
      </c>
      <c r="C10" s="124">
        <v>9200</v>
      </c>
      <c r="D10" s="125">
        <v>13064</v>
      </c>
      <c r="E10" s="23">
        <f>D10/B10*100</f>
        <v>142</v>
      </c>
      <c r="F10" s="120">
        <f>D10/C10*100</f>
        <v>142</v>
      </c>
    </row>
    <row r="11" spans="1:6">
      <c r="A11" s="24" t="s">
        <v>15</v>
      </c>
      <c r="B11" s="22">
        <v>2800</v>
      </c>
      <c r="C11" s="124">
        <v>2800</v>
      </c>
      <c r="D11" s="125">
        <v>2647</v>
      </c>
      <c r="E11" s="23">
        <f t="shared" ref="E11:E43" si="0">D11/B11*100</f>
        <v>94.535714285714292</v>
      </c>
      <c r="F11" s="120">
        <f t="shared" ref="F11:F47" si="1">D11/C11*100</f>
        <v>94.535714285714292</v>
      </c>
    </row>
    <row r="12" spans="1:6">
      <c r="A12" s="24" t="s">
        <v>16</v>
      </c>
      <c r="B12" s="22">
        <v>450</v>
      </c>
      <c r="C12" s="124">
        <v>450</v>
      </c>
      <c r="D12" s="125">
        <v>668</v>
      </c>
      <c r="E12" s="23">
        <f t="shared" si="0"/>
        <v>148.44444444444446</v>
      </c>
      <c r="F12" s="120">
        <f t="shared" si="1"/>
        <v>148.44444444444446</v>
      </c>
    </row>
    <row r="13" spans="1:6">
      <c r="A13" s="24" t="s">
        <v>17</v>
      </c>
      <c r="B13" s="22">
        <v>13500</v>
      </c>
      <c r="C13" s="124">
        <v>13500</v>
      </c>
      <c r="D13" s="125">
        <v>13509</v>
      </c>
      <c r="E13" s="23">
        <f t="shared" si="0"/>
        <v>100.06666666666666</v>
      </c>
      <c r="F13" s="120">
        <f t="shared" si="1"/>
        <v>100.06666666666666</v>
      </c>
    </row>
    <row r="14" spans="1:6">
      <c r="A14" s="24" t="s">
        <v>18</v>
      </c>
      <c r="B14" s="22">
        <v>60</v>
      </c>
      <c r="C14" s="124">
        <v>60</v>
      </c>
      <c r="D14" s="125">
        <v>30</v>
      </c>
      <c r="E14" s="23">
        <f t="shared" si="0"/>
        <v>50</v>
      </c>
      <c r="F14" s="120">
        <f t="shared" si="1"/>
        <v>50</v>
      </c>
    </row>
    <row r="15" spans="1:6">
      <c r="A15" s="24" t="s">
        <v>19</v>
      </c>
      <c r="B15" s="22">
        <v>1000</v>
      </c>
      <c r="C15" s="124">
        <v>1000</v>
      </c>
      <c r="D15" s="125">
        <v>1506</v>
      </c>
      <c r="E15" s="23">
        <f t="shared" si="0"/>
        <v>150.6</v>
      </c>
      <c r="F15" s="120">
        <f t="shared" si="1"/>
        <v>150.6</v>
      </c>
    </row>
    <row r="16" spans="1:6">
      <c r="A16" s="24" t="s">
        <v>80</v>
      </c>
      <c r="B16" s="22">
        <v>0</v>
      </c>
      <c r="C16" s="124">
        <v>0</v>
      </c>
      <c r="D16" s="125">
        <v>334</v>
      </c>
      <c r="E16" s="23"/>
      <c r="F16" s="120"/>
    </row>
    <row r="17" spans="1:6">
      <c r="A17" s="24" t="s">
        <v>78</v>
      </c>
      <c r="B17" s="22">
        <v>49000</v>
      </c>
      <c r="C17" s="124">
        <v>49000</v>
      </c>
      <c r="D17" s="125">
        <v>52296</v>
      </c>
      <c r="E17" s="23">
        <f t="shared" si="0"/>
        <v>106.72653061224491</v>
      </c>
      <c r="F17" s="120">
        <f t="shared" si="1"/>
        <v>106.72653061224491</v>
      </c>
    </row>
    <row r="18" spans="1:6">
      <c r="A18" s="25"/>
      <c r="B18" s="26"/>
      <c r="C18" s="113"/>
      <c r="D18" s="128"/>
      <c r="E18" s="23"/>
      <c r="F18" s="120"/>
    </row>
    <row r="19" spans="1:6" ht="15.75">
      <c r="A19" s="27" t="s">
        <v>20</v>
      </c>
      <c r="B19" s="115">
        <f>SUM(B20:B31)</f>
        <v>19510</v>
      </c>
      <c r="C19" s="126">
        <f>SUM(C20:C30)</f>
        <v>52159.7</v>
      </c>
      <c r="D19" s="127">
        <f>SUM(D20:D30)</f>
        <v>52702</v>
      </c>
      <c r="E19" s="133">
        <f t="shared" si="0"/>
        <v>270.12813941568425</v>
      </c>
      <c r="F19" s="134">
        <f t="shared" si="1"/>
        <v>101.03969156264318</v>
      </c>
    </row>
    <row r="20" spans="1:6">
      <c r="A20" s="24" t="s">
        <v>21</v>
      </c>
      <c r="B20" s="114">
        <v>1750</v>
      </c>
      <c r="C20" s="124">
        <v>1750</v>
      </c>
      <c r="D20" s="125">
        <v>1917</v>
      </c>
      <c r="E20" s="23">
        <f t="shared" si="0"/>
        <v>109.54285714285714</v>
      </c>
      <c r="F20" s="120">
        <f t="shared" si="1"/>
        <v>109.54285714285714</v>
      </c>
    </row>
    <row r="21" spans="1:6">
      <c r="A21" s="24" t="s">
        <v>22</v>
      </c>
      <c r="B21" s="114">
        <v>1000</v>
      </c>
      <c r="C21" s="124">
        <v>4391</v>
      </c>
      <c r="D21" s="125">
        <v>4391</v>
      </c>
      <c r="E21" s="23">
        <f t="shared" si="0"/>
        <v>439.1</v>
      </c>
      <c r="F21" s="120">
        <f t="shared" si="1"/>
        <v>100</v>
      </c>
    </row>
    <row r="22" spans="1:6">
      <c r="A22" s="24" t="s">
        <v>23</v>
      </c>
      <c r="B22" s="114">
        <v>1000</v>
      </c>
      <c r="C22" s="124">
        <v>1000</v>
      </c>
      <c r="D22" s="125">
        <v>730</v>
      </c>
      <c r="E22" s="23">
        <f t="shared" si="0"/>
        <v>73</v>
      </c>
      <c r="F22" s="120">
        <f t="shared" si="1"/>
        <v>73</v>
      </c>
    </row>
    <row r="23" spans="1:6">
      <c r="A23" s="24" t="s">
        <v>24</v>
      </c>
      <c r="B23" s="114">
        <v>7300</v>
      </c>
      <c r="C23" s="124">
        <v>10900</v>
      </c>
      <c r="D23" s="125">
        <v>10965</v>
      </c>
      <c r="E23" s="23">
        <f t="shared" si="0"/>
        <v>150.20547945205479</v>
      </c>
      <c r="F23" s="120">
        <f t="shared" si="1"/>
        <v>100.59633027522936</v>
      </c>
    </row>
    <row r="24" spans="1:6">
      <c r="A24" s="24" t="s">
        <v>25</v>
      </c>
      <c r="B24" s="114">
        <v>600</v>
      </c>
      <c r="C24" s="124">
        <v>600</v>
      </c>
      <c r="D24" s="125">
        <v>689</v>
      </c>
      <c r="E24" s="23">
        <f t="shared" si="0"/>
        <v>114.83333333333334</v>
      </c>
      <c r="F24" s="120">
        <f t="shared" si="1"/>
        <v>114.83333333333334</v>
      </c>
    </row>
    <row r="25" spans="1:6">
      <c r="A25" s="24" t="s">
        <v>26</v>
      </c>
      <c r="B25" s="114">
        <v>0</v>
      </c>
      <c r="C25" s="124">
        <v>3270.2</v>
      </c>
      <c r="D25" s="125">
        <v>3270</v>
      </c>
      <c r="E25" s="23"/>
      <c r="F25" s="120">
        <f t="shared" si="1"/>
        <v>99.993884166106056</v>
      </c>
    </row>
    <row r="26" spans="1:6">
      <c r="A26" s="24" t="s">
        <v>27</v>
      </c>
      <c r="B26" s="114">
        <v>0</v>
      </c>
      <c r="C26" s="124">
        <v>10932.1</v>
      </c>
      <c r="D26" s="125">
        <v>11417</v>
      </c>
      <c r="E26" s="23"/>
      <c r="F26" s="120">
        <f t="shared" si="1"/>
        <v>104.4355613285645</v>
      </c>
    </row>
    <row r="27" spans="1:6">
      <c r="A27" s="24" t="s">
        <v>28</v>
      </c>
      <c r="B27" s="114"/>
      <c r="C27" s="124"/>
      <c r="D27" s="125"/>
      <c r="E27" s="23"/>
      <c r="F27" s="120"/>
    </row>
    <row r="28" spans="1:6">
      <c r="A28" s="24" t="s">
        <v>29</v>
      </c>
      <c r="B28" s="114">
        <v>0</v>
      </c>
      <c r="C28" s="124">
        <v>15960.7</v>
      </c>
      <c r="D28" s="125">
        <v>15969</v>
      </c>
      <c r="E28" s="23"/>
      <c r="F28" s="120">
        <f t="shared" si="1"/>
        <v>100.05200273170975</v>
      </c>
    </row>
    <row r="29" spans="1:6">
      <c r="A29" s="24" t="s">
        <v>30</v>
      </c>
      <c r="B29" s="114">
        <v>7260</v>
      </c>
      <c r="C29" s="124">
        <v>2755.7</v>
      </c>
      <c r="D29" s="125">
        <v>3195</v>
      </c>
      <c r="E29" s="119">
        <f t="shared" si="0"/>
        <v>44.008264462809912</v>
      </c>
      <c r="F29" s="120">
        <f t="shared" si="1"/>
        <v>115.94150306637152</v>
      </c>
    </row>
    <row r="30" spans="1:6">
      <c r="A30" s="24" t="s">
        <v>31</v>
      </c>
      <c r="B30" s="114">
        <v>600</v>
      </c>
      <c r="C30" s="124">
        <v>600</v>
      </c>
      <c r="D30" s="125">
        <v>159</v>
      </c>
      <c r="E30" s="23">
        <f t="shared" si="0"/>
        <v>26.5</v>
      </c>
      <c r="F30" s="120">
        <f t="shared" si="1"/>
        <v>26.5</v>
      </c>
    </row>
    <row r="31" spans="1:6">
      <c r="A31" s="25"/>
      <c r="B31" s="116"/>
      <c r="C31" s="113"/>
      <c r="D31" s="128"/>
      <c r="E31" s="23"/>
      <c r="F31" s="120"/>
    </row>
    <row r="32" spans="1:6" ht="15.75">
      <c r="A32" s="28" t="s">
        <v>32</v>
      </c>
      <c r="B32" s="115"/>
      <c r="C32" s="126"/>
      <c r="D32" s="127"/>
      <c r="E32" s="23"/>
      <c r="F32" s="120"/>
    </row>
    <row r="33" spans="1:6">
      <c r="A33" s="25"/>
      <c r="B33" s="22"/>
      <c r="C33" s="124"/>
      <c r="D33" s="125"/>
      <c r="E33" s="23"/>
      <c r="F33" s="120"/>
    </row>
    <row r="34" spans="1:6" ht="15.75">
      <c r="A34" s="28" t="s">
        <v>33</v>
      </c>
      <c r="B34" s="29">
        <f>SUM(B35:B46)</f>
        <v>1679092</v>
      </c>
      <c r="C34" s="129">
        <f>SUM(C35:C46)</f>
        <v>1831300.2999999998</v>
      </c>
      <c r="D34" s="145">
        <f>SUM(D35:D46)</f>
        <v>1451157.7</v>
      </c>
      <c r="E34" s="133">
        <f t="shared" si="0"/>
        <v>86.425145257079421</v>
      </c>
      <c r="F34" s="134">
        <f t="shared" si="1"/>
        <v>79.241929900846969</v>
      </c>
    </row>
    <row r="35" spans="1:6">
      <c r="A35" s="24" t="s">
        <v>34</v>
      </c>
      <c r="B35" s="22">
        <v>0</v>
      </c>
      <c r="C35" s="124">
        <v>6110.6</v>
      </c>
      <c r="D35" s="125">
        <v>6111</v>
      </c>
      <c r="E35" s="23"/>
      <c r="F35" s="120">
        <f t="shared" si="1"/>
        <v>100.00654600202925</v>
      </c>
    </row>
    <row r="36" spans="1:6">
      <c r="A36" s="30" t="s">
        <v>35</v>
      </c>
      <c r="B36" s="31"/>
      <c r="C36" s="142"/>
      <c r="D36" s="143"/>
      <c r="E36" s="32"/>
      <c r="F36" s="121"/>
    </row>
    <row r="37" spans="1:6">
      <c r="A37" s="144" t="s">
        <v>79</v>
      </c>
      <c r="B37" s="26">
        <v>60260</v>
      </c>
      <c r="C37" s="113">
        <v>60260</v>
      </c>
      <c r="D37" s="128">
        <v>60260</v>
      </c>
      <c r="E37" s="33">
        <f t="shared" si="0"/>
        <v>100</v>
      </c>
      <c r="F37" s="122">
        <f t="shared" si="1"/>
        <v>100</v>
      </c>
    </row>
    <row r="38" spans="1:6">
      <c r="A38" s="24" t="s">
        <v>85</v>
      </c>
      <c r="B38" s="26"/>
      <c r="C38" s="113">
        <v>54.5</v>
      </c>
      <c r="D38" s="128">
        <v>54</v>
      </c>
      <c r="E38" s="33"/>
      <c r="F38" s="120">
        <f t="shared" si="1"/>
        <v>99.082568807339456</v>
      </c>
    </row>
    <row r="39" spans="1:6">
      <c r="A39" s="24" t="s">
        <v>36</v>
      </c>
      <c r="B39" s="22">
        <v>0</v>
      </c>
      <c r="C39" s="124">
        <v>17990.8</v>
      </c>
      <c r="D39" s="125">
        <v>17913</v>
      </c>
      <c r="E39" s="23"/>
      <c r="F39" s="120">
        <f t="shared" si="1"/>
        <v>99.567556751228409</v>
      </c>
    </row>
    <row r="40" spans="1:6">
      <c r="A40" s="24" t="s">
        <v>37</v>
      </c>
      <c r="B40" s="22">
        <v>260210</v>
      </c>
      <c r="C40" s="124">
        <v>469531.2</v>
      </c>
      <c r="D40" s="125">
        <v>469531</v>
      </c>
      <c r="E40" s="23">
        <f t="shared" si="0"/>
        <v>180.4431036470543</v>
      </c>
      <c r="F40" s="120">
        <f t="shared" si="1"/>
        <v>99.999957404321577</v>
      </c>
    </row>
    <row r="41" spans="1:6">
      <c r="A41" s="24" t="s">
        <v>38</v>
      </c>
      <c r="B41" s="22">
        <v>0</v>
      </c>
      <c r="C41" s="124">
        <v>2887.2</v>
      </c>
      <c r="D41" s="125">
        <v>2883</v>
      </c>
      <c r="E41" s="23"/>
      <c r="F41" s="120">
        <f t="shared" si="1"/>
        <v>99.854530340814634</v>
      </c>
    </row>
    <row r="42" spans="1:6">
      <c r="A42" s="24" t="s">
        <v>39</v>
      </c>
      <c r="B42" s="22">
        <v>0</v>
      </c>
      <c r="C42" s="124">
        <v>-49921</v>
      </c>
      <c r="D42" s="125">
        <v>-49921</v>
      </c>
      <c r="E42" s="23"/>
      <c r="F42" s="120">
        <f t="shared" si="1"/>
        <v>100</v>
      </c>
    </row>
    <row r="43" spans="1:6">
      <c r="A43" s="24" t="s">
        <v>40</v>
      </c>
      <c r="B43" s="22">
        <v>1358622</v>
      </c>
      <c r="C43" s="124">
        <v>1221283.5</v>
      </c>
      <c r="D43" s="125">
        <v>841223</v>
      </c>
      <c r="E43" s="23">
        <f t="shared" si="0"/>
        <v>61.917369216750508</v>
      </c>
      <c r="F43" s="120">
        <f t="shared" si="1"/>
        <v>68.880239518506556</v>
      </c>
    </row>
    <row r="44" spans="1:6">
      <c r="A44" s="24" t="s">
        <v>86</v>
      </c>
      <c r="B44" s="22"/>
      <c r="C44" s="124">
        <v>4928.7</v>
      </c>
      <c r="D44" s="125">
        <v>4928.7</v>
      </c>
      <c r="E44" s="32"/>
      <c r="F44" s="121">
        <f t="shared" si="1"/>
        <v>100</v>
      </c>
    </row>
    <row r="45" spans="1:6">
      <c r="A45" s="24" t="s">
        <v>81</v>
      </c>
      <c r="B45" s="22">
        <v>0</v>
      </c>
      <c r="C45" s="124">
        <v>90174.8</v>
      </c>
      <c r="D45" s="125">
        <v>90175</v>
      </c>
      <c r="E45" s="32"/>
      <c r="F45" s="121">
        <f t="shared" si="1"/>
        <v>100.00022179145394</v>
      </c>
    </row>
    <row r="46" spans="1:6" ht="15.75" thickBot="1">
      <c r="A46" s="24" t="s">
        <v>41</v>
      </c>
      <c r="B46" s="22"/>
      <c r="C46" s="124">
        <v>8000</v>
      </c>
      <c r="D46" s="125">
        <v>8000</v>
      </c>
      <c r="E46" s="32"/>
      <c r="F46" s="121">
        <f t="shared" si="1"/>
        <v>100</v>
      </c>
    </row>
    <row r="47" spans="1:6" ht="16.5" thickBot="1">
      <c r="A47" s="34" t="s">
        <v>42</v>
      </c>
      <c r="B47" s="35">
        <f>B34+B19+B9+B32</f>
        <v>1774612</v>
      </c>
      <c r="C47" s="130">
        <f>C34+C19+C9+C32</f>
        <v>1959469.9999999998</v>
      </c>
      <c r="D47" s="117">
        <f>D34+D19+D9+D32</f>
        <v>1587913.7</v>
      </c>
      <c r="E47" s="135">
        <f>D47/B47*100</f>
        <v>89.479486220086415</v>
      </c>
      <c r="F47" s="136">
        <f t="shared" si="1"/>
        <v>81.037918416714732</v>
      </c>
    </row>
  </sheetData>
  <phoneticPr fontId="0" type="noConversion"/>
  <printOptions horizontalCentered="1"/>
  <pageMargins left="0.31496062992125984" right="0.11811023622047245" top="0.19685039370078741" bottom="0.19685039370078741" header="0.11811023622047245" footer="0.11811023622047245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>
      <selection activeCell="I41" sqref="I41"/>
    </sheetView>
  </sheetViews>
  <sheetFormatPr defaultRowHeight="15"/>
  <cols>
    <col min="2" max="2" width="58.5703125" customWidth="1"/>
    <col min="3" max="5" width="17.28515625" customWidth="1"/>
    <col min="6" max="6" width="15" customWidth="1"/>
    <col min="7" max="7" width="15.28515625" customWidth="1"/>
  </cols>
  <sheetData>
    <row r="1" spans="1:7" ht="15.75" thickBot="1">
      <c r="A1" s="36"/>
      <c r="B1" s="36"/>
      <c r="C1" s="36"/>
      <c r="D1" s="37"/>
      <c r="E1" s="37"/>
      <c r="F1" s="36"/>
      <c r="G1" s="37" t="s">
        <v>43</v>
      </c>
    </row>
    <row r="2" spans="1:7">
      <c r="A2" s="38"/>
      <c r="B2" s="39"/>
      <c r="C2" s="7" t="s">
        <v>2</v>
      </c>
      <c r="D2" s="8" t="s">
        <v>3</v>
      </c>
      <c r="E2" s="7" t="s">
        <v>4</v>
      </c>
      <c r="F2" s="8" t="s">
        <v>5</v>
      </c>
      <c r="G2" s="9" t="s">
        <v>5</v>
      </c>
    </row>
    <row r="3" spans="1:7" ht="20.25">
      <c r="A3" s="40" t="s">
        <v>44</v>
      </c>
      <c r="B3" s="41"/>
      <c r="C3" s="11" t="s">
        <v>7</v>
      </c>
      <c r="D3" s="12" t="s">
        <v>8</v>
      </c>
      <c r="E3" s="11"/>
      <c r="F3" s="12" t="s">
        <v>9</v>
      </c>
      <c r="G3" s="13" t="s">
        <v>9</v>
      </c>
    </row>
    <row r="4" spans="1:7" ht="18.75" thickBot="1">
      <c r="A4" s="42"/>
      <c r="B4" s="43"/>
      <c r="C4" s="15" t="s">
        <v>10</v>
      </c>
      <c r="D4" s="16" t="s">
        <v>10</v>
      </c>
      <c r="E4" s="15" t="s">
        <v>83</v>
      </c>
      <c r="F4" s="16" t="s">
        <v>11</v>
      </c>
      <c r="G4" s="17" t="s">
        <v>12</v>
      </c>
    </row>
    <row r="5" spans="1:7">
      <c r="A5" s="44" t="s">
        <v>45</v>
      </c>
      <c r="B5" s="39"/>
      <c r="C5" s="45"/>
      <c r="D5" s="46"/>
      <c r="E5" s="45"/>
      <c r="F5" s="47"/>
      <c r="G5" s="48"/>
    </row>
    <row r="6" spans="1:7">
      <c r="A6" s="49" t="s">
        <v>46</v>
      </c>
      <c r="B6" s="50" t="s">
        <v>47</v>
      </c>
      <c r="C6" s="51">
        <f>C7+C8</f>
        <v>3580</v>
      </c>
      <c r="D6" s="52">
        <f>D7+D8</f>
        <v>2504</v>
      </c>
      <c r="E6" s="51">
        <f>E7+E8</f>
        <v>1373</v>
      </c>
      <c r="F6" s="53">
        <f>E6/C6*100</f>
        <v>38.351955307262571</v>
      </c>
      <c r="G6" s="54">
        <f>E6/D6*100</f>
        <v>54.832268370607032</v>
      </c>
    </row>
    <row r="7" spans="1:7">
      <c r="A7" s="55"/>
      <c r="B7" s="56" t="s">
        <v>48</v>
      </c>
      <c r="C7" s="57">
        <v>3580</v>
      </c>
      <c r="D7" s="58">
        <v>2504</v>
      </c>
      <c r="E7" s="57">
        <v>1373</v>
      </c>
      <c r="F7" s="59">
        <f t="shared" ref="F7:F34" si="0">E7/C7*100</f>
        <v>38.351955307262571</v>
      </c>
      <c r="G7" s="60">
        <f t="shared" ref="G7:G34" si="1">E7/D7*100</f>
        <v>54.832268370607032</v>
      </c>
    </row>
    <row r="8" spans="1:7">
      <c r="A8" s="55"/>
      <c r="B8" s="56" t="s">
        <v>49</v>
      </c>
      <c r="C8" s="57">
        <v>0</v>
      </c>
      <c r="D8" s="58">
        <v>0</v>
      </c>
      <c r="E8" s="57">
        <v>0</v>
      </c>
      <c r="F8" s="137"/>
      <c r="G8" s="138"/>
    </row>
    <row r="9" spans="1:7">
      <c r="A9" s="49" t="s">
        <v>50</v>
      </c>
      <c r="B9" s="50" t="s">
        <v>51</v>
      </c>
      <c r="C9" s="51">
        <f>C10+C11</f>
        <v>137601</v>
      </c>
      <c r="D9" s="52">
        <f>D10+D11</f>
        <v>141673</v>
      </c>
      <c r="E9" s="51">
        <f>E10+E11</f>
        <v>111781</v>
      </c>
      <c r="F9" s="53">
        <f t="shared" si="0"/>
        <v>81.235601485454325</v>
      </c>
      <c r="G9" s="54">
        <f t="shared" si="1"/>
        <v>78.90070796834965</v>
      </c>
    </row>
    <row r="10" spans="1:7">
      <c r="A10" s="55"/>
      <c r="B10" s="56" t="s">
        <v>48</v>
      </c>
      <c r="C10" s="57">
        <v>80151</v>
      </c>
      <c r="D10" s="58">
        <v>80681.600000000006</v>
      </c>
      <c r="E10" s="57">
        <v>78012</v>
      </c>
      <c r="F10" s="59">
        <f t="shared" si="0"/>
        <v>97.331287195418653</v>
      </c>
      <c r="G10" s="60">
        <f t="shared" si="1"/>
        <v>96.691191052234942</v>
      </c>
    </row>
    <row r="11" spans="1:7">
      <c r="A11" s="55"/>
      <c r="B11" s="56" t="s">
        <v>49</v>
      </c>
      <c r="C11" s="57">
        <v>57450</v>
      </c>
      <c r="D11" s="58">
        <v>60991.4</v>
      </c>
      <c r="E11" s="57">
        <v>33769</v>
      </c>
      <c r="F11" s="139">
        <f t="shared" si="0"/>
        <v>58.779808529155787</v>
      </c>
      <c r="G11" s="123">
        <f t="shared" si="1"/>
        <v>55.366822207721086</v>
      </c>
    </row>
    <row r="12" spans="1:7">
      <c r="A12" s="49" t="s">
        <v>52</v>
      </c>
      <c r="B12" s="50" t="s">
        <v>53</v>
      </c>
      <c r="C12" s="51">
        <f>SUM(C13:C14)</f>
        <v>62370</v>
      </c>
      <c r="D12" s="52">
        <f>SUM(D13:D14)</f>
        <v>11880</v>
      </c>
      <c r="E12" s="51">
        <f>SUM(E13:E14)</f>
        <v>10987</v>
      </c>
      <c r="F12" s="53">
        <f t="shared" si="0"/>
        <v>17.615840949174284</v>
      </c>
      <c r="G12" s="54">
        <f t="shared" si="1"/>
        <v>92.483164983164983</v>
      </c>
    </row>
    <row r="13" spans="1:7">
      <c r="A13" s="55"/>
      <c r="B13" s="56" t="s">
        <v>48</v>
      </c>
      <c r="C13" s="57">
        <v>62370</v>
      </c>
      <c r="D13" s="58">
        <v>11880</v>
      </c>
      <c r="E13" s="57">
        <v>10987</v>
      </c>
      <c r="F13" s="59">
        <f t="shared" si="0"/>
        <v>17.615840949174284</v>
      </c>
      <c r="G13" s="60">
        <f t="shared" si="1"/>
        <v>92.483164983164983</v>
      </c>
    </row>
    <row r="14" spans="1:7">
      <c r="A14" s="55"/>
      <c r="B14" s="56" t="s">
        <v>49</v>
      </c>
      <c r="C14" s="57">
        <v>0</v>
      </c>
      <c r="D14" s="58">
        <v>0</v>
      </c>
      <c r="E14" s="57">
        <v>0</v>
      </c>
      <c r="F14" s="137"/>
      <c r="G14" s="138"/>
    </row>
    <row r="15" spans="1:7">
      <c r="A15" s="49" t="s">
        <v>54</v>
      </c>
      <c r="B15" s="50" t="s">
        <v>55</v>
      </c>
      <c r="C15" s="51">
        <f>SUM(C16:C17)</f>
        <v>385450</v>
      </c>
      <c r="D15" s="52">
        <f>SUM(D16:D17)</f>
        <v>534380.6</v>
      </c>
      <c r="E15" s="51">
        <f>SUM(E16:E17)</f>
        <v>342625</v>
      </c>
      <c r="F15" s="53">
        <f t="shared" si="0"/>
        <v>88.889609547282404</v>
      </c>
      <c r="G15" s="54">
        <f t="shared" si="1"/>
        <v>64.116287155634026</v>
      </c>
    </row>
    <row r="16" spans="1:7">
      <c r="A16" s="55"/>
      <c r="B16" s="56" t="s">
        <v>48</v>
      </c>
      <c r="C16" s="57">
        <v>186776</v>
      </c>
      <c r="D16" s="58">
        <v>254577.1</v>
      </c>
      <c r="E16" s="57">
        <v>230135</v>
      </c>
      <c r="F16" s="59">
        <f t="shared" si="0"/>
        <v>123.21443868591253</v>
      </c>
      <c r="G16" s="60">
        <f t="shared" si="1"/>
        <v>90.398940046060702</v>
      </c>
    </row>
    <row r="17" spans="1:7">
      <c r="A17" s="55"/>
      <c r="B17" s="56" t="s">
        <v>49</v>
      </c>
      <c r="C17" s="57">
        <v>198674</v>
      </c>
      <c r="D17" s="58">
        <v>279803.5</v>
      </c>
      <c r="E17" s="57">
        <v>112490</v>
      </c>
      <c r="F17" s="139">
        <f t="shared" si="0"/>
        <v>56.620393206962163</v>
      </c>
      <c r="G17" s="123">
        <f t="shared" si="1"/>
        <v>40.203214041282543</v>
      </c>
    </row>
    <row r="18" spans="1:7">
      <c r="A18" s="49" t="s">
        <v>56</v>
      </c>
      <c r="B18" s="50" t="s">
        <v>57</v>
      </c>
      <c r="C18" s="51">
        <f>SUM(C19:C20)</f>
        <v>171388</v>
      </c>
      <c r="D18" s="52">
        <f>SUM(D19:D20)</f>
        <v>192760.4</v>
      </c>
      <c r="E18" s="51">
        <f>SUM(E19:E20)</f>
        <v>108801</v>
      </c>
      <c r="F18" s="53">
        <f t="shared" si="0"/>
        <v>63.482274138212716</v>
      </c>
      <c r="G18" s="54">
        <f t="shared" si="1"/>
        <v>56.443647139142698</v>
      </c>
    </row>
    <row r="19" spans="1:7">
      <c r="A19" s="55"/>
      <c r="B19" s="56" t="s">
        <v>48</v>
      </c>
      <c r="C19" s="57">
        <v>63373</v>
      </c>
      <c r="D19" s="58">
        <v>80952.399999999994</v>
      </c>
      <c r="E19" s="57">
        <v>74363</v>
      </c>
      <c r="F19" s="59">
        <f t="shared" si="0"/>
        <v>117.34177015448219</v>
      </c>
      <c r="G19" s="60">
        <f t="shared" si="1"/>
        <v>91.860154856434164</v>
      </c>
    </row>
    <row r="20" spans="1:7">
      <c r="A20" s="55"/>
      <c r="B20" s="56" t="s">
        <v>49</v>
      </c>
      <c r="C20" s="57">
        <v>108015</v>
      </c>
      <c r="D20" s="58">
        <v>111808</v>
      </c>
      <c r="E20" s="57">
        <v>34438</v>
      </c>
      <c r="F20" s="139">
        <f t="shared" si="0"/>
        <v>31.882608896912469</v>
      </c>
      <c r="G20" s="123">
        <f t="shared" si="1"/>
        <v>30.801016027475676</v>
      </c>
    </row>
    <row r="21" spans="1:7">
      <c r="A21" s="49" t="s">
        <v>58</v>
      </c>
      <c r="B21" s="50" t="s">
        <v>59</v>
      </c>
      <c r="C21" s="51">
        <f>C22+C23</f>
        <v>78945</v>
      </c>
      <c r="D21" s="52">
        <f>D22+D23</f>
        <v>135734.9</v>
      </c>
      <c r="E21" s="51">
        <f>E22+E23</f>
        <v>40133</v>
      </c>
      <c r="F21" s="53">
        <f t="shared" si="0"/>
        <v>50.83665843308632</v>
      </c>
      <c r="G21" s="54">
        <f t="shared" si="1"/>
        <v>29.567193109509788</v>
      </c>
    </row>
    <row r="22" spans="1:7">
      <c r="A22" s="55"/>
      <c r="B22" s="56" t="s">
        <v>48</v>
      </c>
      <c r="C22" s="57">
        <v>18445</v>
      </c>
      <c r="D22" s="58">
        <v>22435.599999999999</v>
      </c>
      <c r="E22" s="57">
        <v>19959</v>
      </c>
      <c r="F22" s="59">
        <f t="shared" si="0"/>
        <v>108.20818650040663</v>
      </c>
      <c r="G22" s="60">
        <f t="shared" si="1"/>
        <v>88.961293658293073</v>
      </c>
    </row>
    <row r="23" spans="1:7">
      <c r="A23" s="55"/>
      <c r="B23" s="56" t="s">
        <v>49</v>
      </c>
      <c r="C23" s="57">
        <v>60500</v>
      </c>
      <c r="D23" s="58">
        <v>113299.3</v>
      </c>
      <c r="E23" s="57">
        <v>20174</v>
      </c>
      <c r="F23" s="139">
        <f t="shared" si="0"/>
        <v>33.345454545454544</v>
      </c>
      <c r="G23" s="123">
        <f t="shared" si="1"/>
        <v>17.805935252909773</v>
      </c>
    </row>
    <row r="24" spans="1:7">
      <c r="A24" s="49" t="s">
        <v>60</v>
      </c>
      <c r="B24" s="50" t="s">
        <v>61</v>
      </c>
      <c r="C24" s="51">
        <f>SUM(C25:C26)</f>
        <v>34980</v>
      </c>
      <c r="D24" s="52">
        <f>SUM(D25:D26)</f>
        <v>34980</v>
      </c>
      <c r="E24" s="51">
        <f>SUM(E25:E26)</f>
        <v>28130</v>
      </c>
      <c r="F24" s="53">
        <f t="shared" si="0"/>
        <v>80.417381360777583</v>
      </c>
      <c r="G24" s="54">
        <f t="shared" si="1"/>
        <v>80.417381360777583</v>
      </c>
    </row>
    <row r="25" spans="1:7">
      <c r="A25" s="55"/>
      <c r="B25" s="56" t="s">
        <v>48</v>
      </c>
      <c r="C25" s="57">
        <v>10500</v>
      </c>
      <c r="D25" s="58">
        <v>10500</v>
      </c>
      <c r="E25" s="57">
        <v>7006</v>
      </c>
      <c r="F25" s="59">
        <f t="shared" si="0"/>
        <v>66.723809523809521</v>
      </c>
      <c r="G25" s="60">
        <f t="shared" si="1"/>
        <v>66.723809523809521</v>
      </c>
    </row>
    <row r="26" spans="1:7">
      <c r="A26" s="55"/>
      <c r="B26" s="56" t="s">
        <v>49</v>
      </c>
      <c r="C26" s="57">
        <v>24480</v>
      </c>
      <c r="D26" s="58">
        <v>24480</v>
      </c>
      <c r="E26" s="57">
        <v>21124</v>
      </c>
      <c r="F26" s="139">
        <f t="shared" si="0"/>
        <v>86.290849673202615</v>
      </c>
      <c r="G26" s="123">
        <f t="shared" si="1"/>
        <v>86.290849673202615</v>
      </c>
    </row>
    <row r="27" spans="1:7">
      <c r="A27" s="49" t="s">
        <v>62</v>
      </c>
      <c r="B27" s="50" t="s">
        <v>63</v>
      </c>
      <c r="C27" s="51">
        <f>SUM(C28:C29)</f>
        <v>615616</v>
      </c>
      <c r="D27" s="52">
        <f>SUM(D28:D29)</f>
        <v>632215.70000000007</v>
      </c>
      <c r="E27" s="51">
        <f>SUM(E28:E29)</f>
        <v>590204</v>
      </c>
      <c r="F27" s="53">
        <f t="shared" si="0"/>
        <v>95.872102089614302</v>
      </c>
      <c r="G27" s="54">
        <f t="shared" si="1"/>
        <v>93.354847087789807</v>
      </c>
    </row>
    <row r="28" spans="1:7" s="147" customFormat="1">
      <c r="A28" s="55"/>
      <c r="B28" s="56" t="s">
        <v>48</v>
      </c>
      <c r="C28" s="57">
        <v>2955</v>
      </c>
      <c r="D28" s="58">
        <v>24867.3</v>
      </c>
      <c r="E28" s="57">
        <v>23559</v>
      </c>
      <c r="F28" s="59">
        <f t="shared" si="0"/>
        <v>797.25888324873097</v>
      </c>
      <c r="G28" s="60">
        <f t="shared" si="1"/>
        <v>94.738873942888858</v>
      </c>
    </row>
    <row r="29" spans="1:7">
      <c r="A29" s="55"/>
      <c r="B29" s="56" t="s">
        <v>49</v>
      </c>
      <c r="C29" s="57">
        <v>612661</v>
      </c>
      <c r="D29" s="58">
        <v>607348.4</v>
      </c>
      <c r="E29" s="57">
        <v>566645</v>
      </c>
      <c r="F29" s="139">
        <f t="shared" si="0"/>
        <v>92.489157951950588</v>
      </c>
      <c r="G29" s="123">
        <f t="shared" si="1"/>
        <v>93.298179430455392</v>
      </c>
    </row>
    <row r="30" spans="1:7">
      <c r="A30" s="49" t="s">
        <v>64</v>
      </c>
      <c r="B30" s="50" t="s">
        <v>65</v>
      </c>
      <c r="C30" s="51">
        <f>SUM(C31:C32)</f>
        <v>284382</v>
      </c>
      <c r="D30" s="52">
        <f>SUM(D31:D32)</f>
        <v>305460</v>
      </c>
      <c r="E30" s="51">
        <f>SUM(E31:E32)</f>
        <v>274682</v>
      </c>
      <c r="F30" s="53">
        <f t="shared" si="0"/>
        <v>96.589094949750688</v>
      </c>
      <c r="G30" s="54">
        <f t="shared" si="1"/>
        <v>89.924048975315912</v>
      </c>
    </row>
    <row r="31" spans="1:7" s="147" customFormat="1">
      <c r="A31" s="55"/>
      <c r="B31" s="56" t="s">
        <v>48</v>
      </c>
      <c r="C31" s="57">
        <v>272968</v>
      </c>
      <c r="D31" s="58">
        <v>301300</v>
      </c>
      <c r="E31" s="57">
        <v>271746</v>
      </c>
      <c r="F31" s="59">
        <f t="shared" si="0"/>
        <v>99.552328478063373</v>
      </c>
      <c r="G31" s="60">
        <f t="shared" si="1"/>
        <v>90.191171589777625</v>
      </c>
    </row>
    <row r="32" spans="1:7">
      <c r="A32" s="55"/>
      <c r="B32" s="56" t="s">
        <v>49</v>
      </c>
      <c r="C32" s="57">
        <v>11414</v>
      </c>
      <c r="D32" s="58">
        <v>4160</v>
      </c>
      <c r="E32" s="57">
        <v>2936</v>
      </c>
      <c r="F32" s="139">
        <f t="shared" si="0"/>
        <v>25.722796565621163</v>
      </c>
      <c r="G32" s="123">
        <f t="shared" si="1"/>
        <v>70.57692307692308</v>
      </c>
    </row>
    <row r="33" spans="1:12">
      <c r="A33" s="49" t="s">
        <v>66</v>
      </c>
      <c r="B33" s="50" t="s">
        <v>67</v>
      </c>
      <c r="C33" s="51">
        <f>C34+C35</f>
        <v>300</v>
      </c>
      <c r="D33" s="52">
        <f>D34</f>
        <v>305</v>
      </c>
      <c r="E33" s="51">
        <f>E34+E35</f>
        <v>232</v>
      </c>
      <c r="F33" s="53">
        <f t="shared" si="0"/>
        <v>77.333333333333329</v>
      </c>
      <c r="G33" s="54">
        <f t="shared" si="1"/>
        <v>76.065573770491795</v>
      </c>
    </row>
    <row r="34" spans="1:12">
      <c r="A34" s="55"/>
      <c r="B34" s="56" t="s">
        <v>48</v>
      </c>
      <c r="C34" s="57">
        <v>300</v>
      </c>
      <c r="D34" s="58">
        <v>305</v>
      </c>
      <c r="E34" s="57">
        <v>232</v>
      </c>
      <c r="F34" s="59">
        <f t="shared" si="0"/>
        <v>77.333333333333329</v>
      </c>
      <c r="G34" s="60">
        <f t="shared" si="1"/>
        <v>76.065573770491795</v>
      </c>
    </row>
    <row r="35" spans="1:12" ht="15.75" thickBot="1">
      <c r="A35" s="61"/>
      <c r="B35" s="62" t="s">
        <v>49</v>
      </c>
      <c r="C35" s="63">
        <v>0</v>
      </c>
      <c r="D35" s="64">
        <v>0</v>
      </c>
      <c r="E35" s="63">
        <v>0</v>
      </c>
      <c r="F35" s="65"/>
      <c r="G35" s="66"/>
    </row>
    <row r="36" spans="1:12" ht="16.5" thickTop="1">
      <c r="A36" s="148"/>
      <c r="B36" s="149" t="s">
        <v>68</v>
      </c>
      <c r="C36" s="150">
        <f t="shared" ref="C36:E37" si="2">C7+C10+C13+C16+C19+C22+C25+C28+C31+C34</f>
        <v>701418</v>
      </c>
      <c r="D36" s="151">
        <f t="shared" si="2"/>
        <v>790003</v>
      </c>
      <c r="E36" s="150">
        <f t="shared" si="2"/>
        <v>717372</v>
      </c>
      <c r="F36" s="152">
        <f>E36/C36*100</f>
        <v>102.27453529849532</v>
      </c>
      <c r="G36" s="153">
        <f>E36/D36*100</f>
        <v>90.806237444667943</v>
      </c>
    </row>
    <row r="37" spans="1:12" ht="16.5" thickBot="1">
      <c r="A37" s="67"/>
      <c r="B37" s="68" t="s">
        <v>69</v>
      </c>
      <c r="C37" s="69">
        <f t="shared" si="2"/>
        <v>1073194</v>
      </c>
      <c r="D37" s="70">
        <f t="shared" si="2"/>
        <v>1201890.6000000001</v>
      </c>
      <c r="E37" s="69">
        <f t="shared" si="2"/>
        <v>791576</v>
      </c>
      <c r="F37" s="71">
        <f>E37/C37*100</f>
        <v>73.758891682212152</v>
      </c>
      <c r="G37" s="72">
        <f>E37/D37*100</f>
        <v>65.860902814282767</v>
      </c>
    </row>
    <row r="38" spans="1:12" ht="17.25" thickTop="1" thickBot="1">
      <c r="A38" s="73"/>
      <c r="B38" s="74" t="s">
        <v>70</v>
      </c>
      <c r="C38" s="75">
        <f>C36+C37</f>
        <v>1774612</v>
      </c>
      <c r="D38" s="76">
        <f>D36+D37</f>
        <v>1991893.6</v>
      </c>
      <c r="E38" s="75">
        <f>E36+E37</f>
        <v>1508948</v>
      </c>
      <c r="F38" s="77">
        <f>E38/C38*100</f>
        <v>85.029741712554625</v>
      </c>
      <c r="G38" s="78">
        <f>E38/D38*100</f>
        <v>75.754447928343154</v>
      </c>
    </row>
    <row r="39" spans="1:12" ht="17.25" thickTop="1" thickBot="1">
      <c r="A39" s="79"/>
      <c r="B39" s="80" t="s">
        <v>71</v>
      </c>
      <c r="C39" s="81">
        <v>0</v>
      </c>
      <c r="D39" s="82">
        <v>-32423.599999999999</v>
      </c>
      <c r="E39" s="132">
        <v>78966</v>
      </c>
      <c r="F39" s="83">
        <v>0</v>
      </c>
      <c r="G39" s="84">
        <f>E39/D39*100</f>
        <v>-243.54482537411025</v>
      </c>
    </row>
    <row r="40" spans="1:12" ht="16.5" thickTop="1">
      <c r="A40" s="85"/>
      <c r="B40" s="86" t="s">
        <v>72</v>
      </c>
      <c r="C40" s="87">
        <f>SUM(C41:C44)</f>
        <v>0</v>
      </c>
      <c r="D40" s="88">
        <f>SUM(D41:D44)</f>
        <v>32423.599999999999</v>
      </c>
      <c r="E40" s="131">
        <f>E41+E42+E43+E44+E45</f>
        <v>-78966</v>
      </c>
      <c r="F40" s="89"/>
      <c r="G40" s="90">
        <f>E40/D40*100</f>
        <v>-243.54482537411025</v>
      </c>
      <c r="L40" s="140"/>
    </row>
    <row r="41" spans="1:12">
      <c r="A41" s="91"/>
      <c r="B41" s="92" t="s">
        <v>73</v>
      </c>
      <c r="C41" s="57">
        <v>0</v>
      </c>
      <c r="D41" s="58">
        <v>0</v>
      </c>
      <c r="E41" s="57">
        <v>0</v>
      </c>
      <c r="F41" s="59"/>
      <c r="G41" s="60"/>
    </row>
    <row r="42" spans="1:12">
      <c r="A42" s="91"/>
      <c r="B42" s="92" t="s">
        <v>74</v>
      </c>
      <c r="C42" s="57">
        <v>0</v>
      </c>
      <c r="D42" s="58">
        <v>0</v>
      </c>
      <c r="E42" s="57">
        <v>0</v>
      </c>
      <c r="F42" s="59"/>
      <c r="G42" s="60"/>
    </row>
    <row r="43" spans="1:12">
      <c r="A43" s="96"/>
      <c r="B43" s="97" t="s">
        <v>75</v>
      </c>
      <c r="C43" s="100">
        <v>0</v>
      </c>
      <c r="D43" s="99">
        <v>32423.599999999999</v>
      </c>
      <c r="E43" s="100">
        <v>-79180.600000000006</v>
      </c>
      <c r="F43" s="98"/>
      <c r="G43" s="101">
        <f>E43/D43*100</f>
        <v>-244.20668895495879</v>
      </c>
    </row>
    <row r="44" spans="1:12" ht="15.75">
      <c r="A44" s="102"/>
      <c r="B44" s="103" t="s">
        <v>76</v>
      </c>
      <c r="C44" s="104"/>
      <c r="D44" s="105"/>
      <c r="E44" s="104"/>
      <c r="F44" s="106"/>
      <c r="G44" s="107"/>
    </row>
    <row r="45" spans="1:12" ht="16.5" thickBot="1">
      <c r="A45" s="93"/>
      <c r="B45" s="108" t="s">
        <v>77</v>
      </c>
      <c r="C45" s="109">
        <v>0</v>
      </c>
      <c r="D45" s="94">
        <v>0</v>
      </c>
      <c r="E45" s="109">
        <v>214.6</v>
      </c>
      <c r="F45" s="110"/>
      <c r="G45" s="95"/>
    </row>
    <row r="47" spans="1:12">
      <c r="D47" s="141"/>
      <c r="E47" s="140"/>
    </row>
    <row r="48" spans="1:12">
      <c r="E48" s="140"/>
    </row>
    <row r="52" spans="4:5">
      <c r="D52" s="140"/>
      <c r="E52" s="140"/>
    </row>
  </sheetData>
  <phoneticPr fontId="0" type="noConversion"/>
  <printOptions horizontalCentered="1" verticalCentered="1"/>
  <pageMargins left="0.31496062992125984" right="0.31496062992125984" top="0.19685039370078741" bottom="0.19685039370078741" header="0.11811023622047245" footer="0.19685039370078741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Příjmy k 31.12.2014</vt:lpstr>
      <vt:lpstr>Výdaje k 31.12.2014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p08x3203</cp:lastModifiedBy>
  <cp:lastPrinted>2015-05-27T07:49:27Z</cp:lastPrinted>
  <dcterms:created xsi:type="dcterms:W3CDTF">2014-06-05T06:21:15Z</dcterms:created>
  <dcterms:modified xsi:type="dcterms:W3CDTF">2015-05-27T07:49:40Z</dcterms:modified>
</cp:coreProperties>
</file>