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0" yWindow="0" windowWidth="24000" windowHeight="9210"/>
  </bookViews>
  <sheets>
    <sheet name="Příjmy k 31.12.2016   " sheetId="1" r:id="rId1"/>
    <sheet name="Výdaje k 31.12.2016  " sheetId="2" r:id="rId2"/>
  </sheets>
  <externalReferences>
    <externalReference r:id="rId3"/>
  </externalReferenc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3" i="2" l="1"/>
  <c r="F43" i="2"/>
  <c r="E40" i="2"/>
  <c r="D40" i="2"/>
  <c r="C40" i="2"/>
  <c r="E37" i="2"/>
  <c r="D37" i="2"/>
  <c r="C37" i="2"/>
  <c r="C38" i="2" s="1"/>
  <c r="E36" i="2"/>
  <c r="D36" i="2"/>
  <c r="C36" i="2"/>
  <c r="G34" i="2"/>
  <c r="F34" i="2"/>
  <c r="E33" i="2"/>
  <c r="D33" i="2"/>
  <c r="C33" i="2"/>
  <c r="G32" i="2"/>
  <c r="F32" i="2"/>
  <c r="G31" i="2"/>
  <c r="F31" i="2"/>
  <c r="E30" i="2"/>
  <c r="D30" i="2"/>
  <c r="C30" i="2"/>
  <c r="G29" i="2"/>
  <c r="F29" i="2"/>
  <c r="G28" i="2"/>
  <c r="F28" i="2"/>
  <c r="E27" i="2"/>
  <c r="D27" i="2"/>
  <c r="C27" i="2"/>
  <c r="G26" i="2"/>
  <c r="F26" i="2"/>
  <c r="G25" i="2"/>
  <c r="F25" i="2"/>
  <c r="E24" i="2"/>
  <c r="F24" i="2" s="1"/>
  <c r="D24" i="2"/>
  <c r="C24" i="2"/>
  <c r="G23" i="2"/>
  <c r="F23" i="2"/>
  <c r="G22" i="2"/>
  <c r="F22" i="2"/>
  <c r="E21" i="2"/>
  <c r="D21" i="2"/>
  <c r="C21" i="2"/>
  <c r="G20" i="2"/>
  <c r="F20" i="2"/>
  <c r="G19" i="2"/>
  <c r="F19" i="2"/>
  <c r="E18" i="2"/>
  <c r="D18" i="2"/>
  <c r="C18" i="2"/>
  <c r="G17" i="2"/>
  <c r="F17" i="2"/>
  <c r="G16" i="2"/>
  <c r="F16" i="2"/>
  <c r="E15" i="2"/>
  <c r="D15" i="2"/>
  <c r="C15" i="2"/>
  <c r="G14" i="2"/>
  <c r="F14" i="2"/>
  <c r="G13" i="2"/>
  <c r="F13" i="2"/>
  <c r="E12" i="2"/>
  <c r="F12" i="2" s="1"/>
  <c r="D12" i="2"/>
  <c r="C12" i="2"/>
  <c r="G11" i="2"/>
  <c r="F11" i="2"/>
  <c r="G10" i="2"/>
  <c r="F10" i="2"/>
  <c r="E9" i="2"/>
  <c r="D9" i="2"/>
  <c r="C9" i="2"/>
  <c r="F8" i="2"/>
  <c r="G7" i="2"/>
  <c r="F7" i="2"/>
  <c r="E6" i="2"/>
  <c r="D6" i="2"/>
  <c r="C6" i="2"/>
  <c r="C45" i="1"/>
  <c r="F44" i="1"/>
  <c r="E44" i="1"/>
  <c r="F43" i="1"/>
  <c r="F41" i="1"/>
  <c r="F39" i="1"/>
  <c r="F37" i="1"/>
  <c r="E37" i="1"/>
  <c r="F35" i="1"/>
  <c r="E35" i="1"/>
  <c r="E33" i="1"/>
  <c r="D33" i="1"/>
  <c r="D45" i="1" s="1"/>
  <c r="C33" i="1"/>
  <c r="B33" i="1"/>
  <c r="B45" i="1" s="1"/>
  <c r="F29" i="1"/>
  <c r="E29" i="1"/>
  <c r="F28" i="1"/>
  <c r="E28" i="1"/>
  <c r="F27" i="1"/>
  <c r="F26" i="1"/>
  <c r="F25" i="1"/>
  <c r="F23" i="1"/>
  <c r="E23" i="1"/>
  <c r="F22" i="1"/>
  <c r="E22" i="1"/>
  <c r="F21" i="1"/>
  <c r="E21" i="1"/>
  <c r="F20" i="1"/>
  <c r="E20" i="1"/>
  <c r="F19" i="1"/>
  <c r="E19" i="1"/>
  <c r="E18" i="1"/>
  <c r="D18" i="1"/>
  <c r="C18" i="1"/>
  <c r="F18" i="1" s="1"/>
  <c r="B18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D9" i="1"/>
  <c r="E9" i="1" s="1"/>
  <c r="C9" i="1"/>
  <c r="B9" i="1"/>
  <c r="G9" i="2" l="1"/>
  <c r="G12" i="2"/>
  <c r="F6" i="2"/>
  <c r="G24" i="2"/>
  <c r="F33" i="2"/>
  <c r="G15" i="2"/>
  <c r="G6" i="2"/>
  <c r="F21" i="2"/>
  <c r="G30" i="2"/>
  <c r="G33" i="2"/>
  <c r="D38" i="2"/>
  <c r="D39" i="2" s="1"/>
  <c r="F37" i="2"/>
  <c r="G40" i="2"/>
  <c r="F9" i="2"/>
  <c r="G18" i="2"/>
  <c r="G21" i="2"/>
  <c r="G27" i="2"/>
  <c r="E38" i="2"/>
  <c r="E39" i="2" s="1"/>
  <c r="G37" i="2"/>
  <c r="F38" i="2"/>
  <c r="F15" i="2"/>
  <c r="F27" i="2"/>
  <c r="F40" i="2"/>
  <c r="F18" i="2"/>
  <c r="F30" i="2"/>
  <c r="F36" i="2"/>
  <c r="G36" i="2"/>
  <c r="F45" i="1"/>
  <c r="E45" i="1"/>
  <c r="F9" i="1"/>
  <c r="F33" i="1"/>
  <c r="G38" i="2" l="1"/>
  <c r="G39" i="2"/>
  <c r="F39" i="2"/>
</calcChain>
</file>

<file path=xl/sharedStrings.xml><?xml version="1.0" encoding="utf-8"?>
<sst xmlns="http://schemas.openxmlformats.org/spreadsheetml/2006/main" count="122" uniqueCount="84">
  <si>
    <t xml:space="preserve">                                                        (v tis. Kč)</t>
  </si>
  <si>
    <t>str. 1/2</t>
  </si>
  <si>
    <t>Schválený</t>
  </si>
  <si>
    <t xml:space="preserve">Rozpočet </t>
  </si>
  <si>
    <t>Skutečnost</t>
  </si>
  <si>
    <t>%</t>
  </si>
  <si>
    <t xml:space="preserve">Příjmy </t>
  </si>
  <si>
    <t>rozpočet (SR)</t>
  </si>
  <si>
    <t>po změnách (RZ)</t>
  </si>
  <si>
    <t>k</t>
  </si>
  <si>
    <t>plnění</t>
  </si>
  <si>
    <t>na rok 2016</t>
  </si>
  <si>
    <t>k SR</t>
  </si>
  <si>
    <t>k RZ</t>
  </si>
  <si>
    <t>Třída 1 - daňové příjmy</t>
  </si>
  <si>
    <t>z toho: pol. 1361 - správní poplatky</t>
  </si>
  <si>
    <t xml:space="preserve">            pol. 1341 - místní poplatek ze psů</t>
  </si>
  <si>
    <t xml:space="preserve">            pol. 1342 - pobytové poplatky (místní poplatek za lázeňský nebo rekreační pobyt)</t>
  </si>
  <si>
    <t xml:space="preserve">            pol. 1343 - místní poplatek za užívání veřejného prostranství</t>
  </si>
  <si>
    <t xml:space="preserve">            pol. 1344 - místní poplatek ze vstupného</t>
  </si>
  <si>
    <t xml:space="preserve">            pol. 1345 - místní poplatek z ubytovací kapacity</t>
  </si>
  <si>
    <t xml:space="preserve">            pol. 1511 - daň z nemovitostí</t>
  </si>
  <si>
    <t>Třída 2 - nedaňové příjmy</t>
  </si>
  <si>
    <t>z toho:pol.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</si>
  <si>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</si>
  <si>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</si>
  <si>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</si>
  <si>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(pokuty) přijaté od jiných subjektů</t>
  </si>
  <si>
    <t xml:space="preserve">           pol. 2221 - přijaté vratky transferů (odvod finančního vypořádání )</t>
  </si>
  <si>
    <t xml:space="preserve">           pol. 2229 - přijaté vratky transferů jinak nespecifikovaných (j.n.)</t>
  </si>
  <si>
    <t xml:space="preserve">           pol. 2321 - přijaté neinvestiční dary</t>
  </si>
  <si>
    <t xml:space="preserve">           pol. 2322 - přijaté pojistné náhrady</t>
  </si>
  <si>
    <t xml:space="preserve">           pol. 2323 až 2329 - ostatní nedaňové příjmy (ostatní a nahodilé)</t>
  </si>
  <si>
    <t xml:space="preserve">           pol. 2460 - splátky půjček od obyvatelstva</t>
  </si>
  <si>
    <t>Třída 3 - kapitálové příjmy</t>
  </si>
  <si>
    <t>Třída 4 - přijaté dotace</t>
  </si>
  <si>
    <t>z toho:pol. 4137 - převody mezi hl. městem Prahou a městskou části Praha 8</t>
  </si>
  <si>
    <t xml:space="preserve">                             na výkon státní správy                                            (ZJ 900)</t>
  </si>
  <si>
    <t xml:space="preserve">           pol. 4137 - převody mezi hl. městem Prahou a městskou části Praha 8</t>
  </si>
  <si>
    <t xml:space="preserve">                             dotační vztah k městské části Praha 8                   (ZJ 921)</t>
  </si>
  <si>
    <t xml:space="preserve">                             dotační vztah k městské části Praha 8                   (UZ SR)</t>
  </si>
  <si>
    <t xml:space="preserve">                             dotační vztah k městské části Praha 8                   (UZ HMP)</t>
  </si>
  <si>
    <t xml:space="preserve">                            dotační vztah k městské části Praha 8 - dotace na projekty z evropských fondů</t>
  </si>
  <si>
    <t xml:space="preserve">           pol. 4131 - převody z vlastních fondů hospodářské činnosti</t>
  </si>
  <si>
    <t>Příjmy celkem (po konsolidaci)</t>
  </si>
  <si>
    <t>str. 2/2</t>
  </si>
  <si>
    <t xml:space="preserve">    Výdaje</t>
  </si>
  <si>
    <t>Kapitola</t>
  </si>
  <si>
    <t>01</t>
  </si>
  <si>
    <t>Rozvoj obce</t>
  </si>
  <si>
    <t>z toho: třída 5 - běžné výdaje</t>
  </si>
  <si>
    <t xml:space="preserve"> 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</si>
  <si>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</si>
  <si>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</si>
  <si>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</si>
  <si>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</si>
  <si>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</si>
  <si>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</si>
  <si>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</si>
  <si>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</si>
  <si>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</si>
  <si>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</si>
  <si>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</si>
  <si>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</si>
  <si>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</si>
  <si>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</si>
  <si>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</si>
  <si>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</si>
  <si>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</si>
  <si>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</si>
  <si>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</si>
  <si>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</si>
  <si>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>Výdaje celkem (po konsolidaci)</t>
  </si>
  <si>
    <t>Saldo příjmů a výdajů po konsolidaci</t>
  </si>
  <si>
    <t>Třída 8 - financování</t>
  </si>
  <si>
    <t xml:space="preserve"> z toho: pol. 8124 - uhrazené splátky dlouhodobých přijatých půjček</t>
  </si>
  <si>
    <t xml:space="preserve">             pol. 8128 - uhrazené splátky dlouhodobých přijatých půjček</t>
  </si>
  <si>
    <t xml:space="preserve">             pol. 8115 - změna stavu krátkodobých prostředků </t>
  </si>
  <si>
    <t xml:space="preserve">                             na bankovních účtech </t>
  </si>
  <si>
    <t xml:space="preserve">             pol. 8901 - opravné položky k peněžním operacím</t>
  </si>
  <si>
    <t xml:space="preserve">               Plnění rozpočtu Městské části Praha 8 za leden až prosinec 2016</t>
  </si>
  <si>
    <t>Zastupitelstva městské části Praha 8</t>
  </si>
  <si>
    <t xml:space="preserve">ze dne 21. června 2017                                </t>
  </si>
  <si>
    <t>Příloha č. 2  usnesení č. Usn ZMC 0xxx/2017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</si>
</sst>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1"/>
      <color indexed="57"/>
      <name val="Arial CE"/>
      <family val="2"/>
      <charset val="238"/>
    </font>
    <font>
      <sz val="11"/>
      <color indexed="10"/>
      <name val="Arial CE"/>
      <family val="2"/>
      <charset val="238"/>
    </font>
    <font>
      <sz val="11"/>
      <color indexed="17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i/>
      <sz val="11"/>
      <name val="Arial CE"/>
      <charset val="238"/>
    </font>
    <font>
      <b/>
      <sz val="12"/>
      <name val="Arial CE"/>
      <charset val="238"/>
    </font>
    <font>
      <sz val="12"/>
      <color theme="1"/>
      <name val="Calibri"/>
      <family val="2"/>
      <charset val="238"/>
      <scheme val="minor"/>
    </font>
    <font>
      <u/>
      <sz val="10"/>
      <name val="Arial CE"/>
      <family val="2"/>
      <charset val="238"/>
    </font>
    <font>
      <sz val="10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2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Alignment="1"/>
    <xf numFmtId="0" fontId="1" fillId="0" borderId="0" xfId="1" applyAlignment="1">
      <alignment horizontal="right"/>
    </xf>
    <xf numFmtId="0" fontId="5" fillId="0" borderId="1" xfId="1" applyFont="1" applyBorder="1"/>
    <xf numFmtId="0" fontId="5" fillId="0" borderId="2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Border="1"/>
    <xf numFmtId="0" fontId="5" fillId="0" borderId="6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14" fontId="5" fillId="0" borderId="9" xfId="1" applyNumberFormat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12" xfId="1" applyFont="1" applyBorder="1"/>
    <xf numFmtId="3" fontId="5" fillId="0" borderId="13" xfId="1" applyNumberFormat="1" applyFont="1" applyFill="1" applyBorder="1"/>
    <xf numFmtId="164" fontId="5" fillId="2" borderId="13" xfId="1" applyNumberFormat="1" applyFont="1" applyFill="1" applyBorder="1"/>
    <xf numFmtId="3" fontId="5" fillId="2" borderId="13" xfId="1" applyNumberFormat="1" applyFont="1" applyFill="1" applyBorder="1"/>
    <xf numFmtId="4" fontId="5" fillId="0" borderId="13" xfId="1" applyNumberFormat="1" applyFont="1" applyFill="1" applyBorder="1"/>
    <xf numFmtId="4" fontId="5" fillId="0" borderId="14" xfId="1" applyNumberFormat="1" applyFont="1" applyFill="1" applyBorder="1"/>
    <xf numFmtId="0" fontId="6" fillId="0" borderId="15" xfId="1" applyFont="1" applyBorder="1" applyAlignment="1">
      <alignment horizontal="left"/>
    </xf>
    <xf numFmtId="3" fontId="6" fillId="0" borderId="16" xfId="1" applyNumberFormat="1" applyFont="1" applyFill="1" applyBorder="1"/>
    <xf numFmtId="164" fontId="6" fillId="2" borderId="16" xfId="1" applyNumberFormat="1" applyFont="1" applyFill="1" applyBorder="1"/>
    <xf numFmtId="3" fontId="6" fillId="2" borderId="16" xfId="1" applyNumberFormat="1" applyFont="1" applyFill="1" applyBorder="1"/>
    <xf numFmtId="4" fontId="6" fillId="0" borderId="16" xfId="1" applyNumberFormat="1" applyFont="1" applyFill="1" applyBorder="1"/>
    <xf numFmtId="4" fontId="6" fillId="0" borderId="17" xfId="1" applyNumberFormat="1" applyFont="1" applyFill="1" applyBorder="1"/>
    <xf numFmtId="0" fontId="6" fillId="0" borderId="15" xfId="1" applyFont="1" applyBorder="1"/>
    <xf numFmtId="0" fontId="7" fillId="0" borderId="15" xfId="1" applyFont="1" applyBorder="1"/>
    <xf numFmtId="3" fontId="6" fillId="0" borderId="18" xfId="1" applyNumberFormat="1" applyFont="1" applyFill="1" applyBorder="1"/>
    <xf numFmtId="164" fontId="6" fillId="2" borderId="18" xfId="1" applyNumberFormat="1" applyFont="1" applyFill="1" applyBorder="1"/>
    <xf numFmtId="3" fontId="8" fillId="2" borderId="18" xfId="1" applyNumberFormat="1" applyFont="1" applyFill="1" applyBorder="1"/>
    <xf numFmtId="4" fontId="9" fillId="0" borderId="18" xfId="1" applyNumberFormat="1" applyFont="1" applyFill="1" applyBorder="1"/>
    <xf numFmtId="4" fontId="9" fillId="0" borderId="19" xfId="1" applyNumberFormat="1" applyFont="1" applyFill="1" applyBorder="1"/>
    <xf numFmtId="0" fontId="5" fillId="0" borderId="20" xfId="1" applyFont="1" applyBorder="1"/>
    <xf numFmtId="3" fontId="5" fillId="0" borderId="18" xfId="1" applyNumberFormat="1" applyFont="1" applyFill="1" applyBorder="1"/>
    <xf numFmtId="164" fontId="5" fillId="2" borderId="18" xfId="1" applyNumberFormat="1" applyFont="1" applyFill="1" applyBorder="1"/>
    <xf numFmtId="3" fontId="5" fillId="2" borderId="18" xfId="1" applyNumberFormat="1" applyFont="1" applyFill="1" applyBorder="1"/>
    <xf numFmtId="4" fontId="5" fillId="0" borderId="18" xfId="1" applyNumberFormat="1" applyFont="1" applyFill="1" applyBorder="1"/>
    <xf numFmtId="4" fontId="5" fillId="0" borderId="19" xfId="1" applyNumberFormat="1" applyFont="1" applyFill="1" applyBorder="1"/>
    <xf numFmtId="0" fontId="6" fillId="2" borderId="15" xfId="1" applyFont="1" applyFill="1" applyBorder="1"/>
    <xf numFmtId="4" fontId="6" fillId="2" borderId="16" xfId="1" applyNumberFormat="1" applyFont="1" applyFill="1" applyBorder="1"/>
    <xf numFmtId="0" fontId="5" fillId="0" borderId="15" xfId="1" applyFont="1" applyBorder="1"/>
    <xf numFmtId="3" fontId="8" fillId="2" borderId="16" xfId="1" applyNumberFormat="1" applyFont="1" applyFill="1" applyBorder="1"/>
    <xf numFmtId="4" fontId="9" fillId="0" borderId="16" xfId="1" applyNumberFormat="1" applyFont="1" applyFill="1" applyBorder="1"/>
    <xf numFmtId="4" fontId="9" fillId="0" borderId="17" xfId="1" applyNumberFormat="1" applyFont="1" applyFill="1" applyBorder="1"/>
    <xf numFmtId="3" fontId="5" fillId="0" borderId="16" xfId="1" applyNumberFormat="1" applyFont="1" applyFill="1" applyBorder="1"/>
    <xf numFmtId="164" fontId="5" fillId="2" borderId="16" xfId="1" applyNumberFormat="1" applyFont="1" applyFill="1" applyBorder="1"/>
    <xf numFmtId="3" fontId="5" fillId="2" borderId="16" xfId="1" applyNumberFormat="1" applyFont="1" applyFill="1" applyBorder="1" applyAlignment="1">
      <alignment horizontal="right"/>
    </xf>
    <xf numFmtId="4" fontId="5" fillId="0" borderId="16" xfId="1" applyNumberFormat="1" applyFont="1" applyFill="1" applyBorder="1"/>
    <xf numFmtId="4" fontId="5" fillId="0" borderId="17" xfId="1" applyNumberFormat="1" applyFont="1" applyFill="1" applyBorder="1"/>
    <xf numFmtId="0" fontId="6" fillId="0" borderId="5" xfId="1" applyFont="1" applyBorder="1"/>
    <xf numFmtId="3" fontId="6" fillId="0" borderId="21" xfId="1" applyNumberFormat="1" applyFont="1" applyFill="1" applyBorder="1"/>
    <xf numFmtId="164" fontId="6" fillId="2" borderId="21" xfId="1" applyNumberFormat="1" applyFont="1" applyFill="1" applyBorder="1"/>
    <xf numFmtId="3" fontId="6" fillId="2" borderId="21" xfId="1" applyNumberFormat="1" applyFont="1" applyFill="1" applyBorder="1"/>
    <xf numFmtId="4" fontId="6" fillId="0" borderId="21" xfId="1" applyNumberFormat="1" applyFont="1" applyFill="1" applyBorder="1"/>
    <xf numFmtId="4" fontId="6" fillId="0" borderId="22" xfId="1" applyNumberFormat="1" applyFont="1" applyFill="1" applyBorder="1"/>
    <xf numFmtId="0" fontId="6" fillId="0" borderId="23" xfId="1" applyFont="1" applyBorder="1"/>
    <xf numFmtId="3" fontId="6" fillId="2" borderId="18" xfId="1" applyNumberFormat="1" applyFont="1" applyFill="1" applyBorder="1"/>
    <xf numFmtId="4" fontId="6" fillId="2" borderId="18" xfId="1" applyNumberFormat="1" applyFont="1" applyFill="1" applyBorder="1"/>
    <xf numFmtId="4" fontId="6" fillId="2" borderId="19" xfId="1" applyNumberFormat="1" applyFont="1" applyFill="1" applyBorder="1"/>
    <xf numFmtId="0" fontId="6" fillId="0" borderId="24" xfId="1" applyFont="1" applyBorder="1"/>
    <xf numFmtId="4" fontId="6" fillId="2" borderId="21" xfId="1" applyNumberFormat="1" applyFont="1" applyFill="1" applyBorder="1"/>
    <xf numFmtId="4" fontId="6" fillId="2" borderId="22" xfId="1" applyNumberFormat="1" applyFont="1" applyFill="1" applyBorder="1"/>
    <xf numFmtId="0" fontId="6" fillId="0" borderId="20" xfId="1" applyFont="1" applyBorder="1"/>
    <xf numFmtId="0" fontId="6" fillId="2" borderId="24" xfId="1" applyFont="1" applyFill="1" applyBorder="1"/>
    <xf numFmtId="0" fontId="6" fillId="2" borderId="20" xfId="1" applyFont="1" applyFill="1" applyBorder="1"/>
    <xf numFmtId="0" fontId="6" fillId="2" borderId="5" xfId="1" applyFont="1" applyFill="1" applyBorder="1"/>
    <xf numFmtId="3" fontId="6" fillId="2" borderId="25" xfId="1" applyNumberFormat="1" applyFont="1" applyFill="1" applyBorder="1"/>
    <xf numFmtId="164" fontId="6" fillId="2" borderId="25" xfId="1" applyNumberFormat="1" applyFont="1" applyFill="1" applyBorder="1"/>
    <xf numFmtId="3" fontId="6" fillId="2" borderId="26" xfId="1" applyNumberFormat="1" applyFont="1" applyFill="1" applyBorder="1"/>
    <xf numFmtId="164" fontId="6" fillId="2" borderId="26" xfId="1" applyNumberFormat="1" applyFont="1" applyFill="1" applyBorder="1"/>
    <xf numFmtId="0" fontId="6" fillId="0" borderId="8" xfId="1" applyFont="1" applyBorder="1"/>
    <xf numFmtId="3" fontId="6" fillId="2" borderId="9" xfId="1" applyNumberFormat="1" applyFont="1" applyFill="1" applyBorder="1"/>
    <xf numFmtId="164" fontId="6" fillId="2" borderId="9" xfId="1" applyNumberFormat="1" applyFont="1" applyFill="1" applyBorder="1"/>
    <xf numFmtId="3" fontId="6" fillId="2" borderId="27" xfId="1" applyNumberFormat="1" applyFont="1" applyFill="1" applyBorder="1"/>
    <xf numFmtId="4" fontId="6" fillId="2" borderId="9" xfId="1" applyNumberFormat="1" applyFont="1" applyFill="1" applyBorder="1"/>
    <xf numFmtId="4" fontId="6" fillId="2" borderId="11" xfId="1" applyNumberFormat="1" applyFont="1" applyFill="1" applyBorder="1"/>
    <xf numFmtId="0" fontId="10" fillId="0" borderId="28" xfId="1" applyFont="1" applyBorder="1"/>
    <xf numFmtId="3" fontId="10" fillId="0" borderId="29" xfId="1" applyNumberFormat="1" applyFont="1" applyFill="1" applyBorder="1"/>
    <xf numFmtId="164" fontId="10" fillId="2" borderId="29" xfId="1" applyNumberFormat="1" applyFont="1" applyFill="1" applyBorder="1"/>
    <xf numFmtId="3" fontId="10" fillId="2" borderId="29" xfId="1" applyNumberFormat="1" applyFont="1" applyFill="1" applyBorder="1"/>
    <xf numFmtId="4" fontId="10" fillId="0" borderId="29" xfId="1" applyNumberFormat="1" applyFont="1" applyFill="1" applyBorder="1"/>
    <xf numFmtId="4" fontId="10" fillId="0" borderId="30" xfId="1" applyNumberFormat="1" applyFont="1" applyFill="1" applyBorder="1"/>
    <xf numFmtId="0" fontId="1" fillId="0" borderId="0" xfId="1" applyFont="1" applyAlignment="1">
      <alignment horizontal="right"/>
    </xf>
    <xf numFmtId="0" fontId="11" fillId="0" borderId="31" xfId="1" applyFont="1" applyBorder="1"/>
    <xf numFmtId="0" fontId="11" fillId="0" borderId="3" xfId="1" applyFont="1" applyBorder="1"/>
    <xf numFmtId="0" fontId="12" fillId="0" borderId="2" xfId="1" applyFont="1" applyFill="1" applyBorder="1" applyAlignment="1">
      <alignment horizontal="center"/>
    </xf>
    <xf numFmtId="0" fontId="12" fillId="0" borderId="3" xfId="1" applyFont="1" applyFill="1" applyBorder="1" applyAlignment="1">
      <alignment horizontal="center"/>
    </xf>
    <xf numFmtId="0" fontId="12" fillId="0" borderId="4" xfId="1" applyFont="1" applyFill="1" applyBorder="1" applyAlignment="1">
      <alignment horizontal="center"/>
    </xf>
    <xf numFmtId="0" fontId="12" fillId="0" borderId="32" xfId="1" applyFont="1" applyBorder="1" applyAlignment="1">
      <alignment horizontal="left"/>
    </xf>
    <xf numFmtId="0" fontId="11" fillId="0" borderId="0" xfId="1" applyFont="1" applyBorder="1" applyAlignment="1"/>
    <xf numFmtId="0" fontId="12" fillId="0" borderId="6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2" fillId="0" borderId="7" xfId="1" applyFont="1" applyFill="1" applyBorder="1" applyAlignment="1">
      <alignment horizontal="center"/>
    </xf>
    <xf numFmtId="0" fontId="12" fillId="0" borderId="32" xfId="1" applyFont="1" applyBorder="1" applyAlignment="1">
      <alignment horizontal="center"/>
    </xf>
    <xf numFmtId="0" fontId="11" fillId="0" borderId="0" xfId="1" applyFont="1" applyBorder="1"/>
    <xf numFmtId="0" fontId="12" fillId="0" borderId="9" xfId="1" applyFont="1" applyFill="1" applyBorder="1" applyAlignment="1">
      <alignment horizontal="center"/>
    </xf>
    <xf numFmtId="0" fontId="12" fillId="0" borderId="10" xfId="1" applyFont="1" applyFill="1" applyBorder="1" applyAlignment="1">
      <alignment horizontal="center"/>
    </xf>
    <xf numFmtId="14" fontId="12" fillId="0" borderId="9" xfId="1" applyNumberFormat="1" applyFont="1" applyFill="1" applyBorder="1" applyAlignment="1">
      <alignment horizontal="center"/>
    </xf>
    <xf numFmtId="0" fontId="12" fillId="0" borderId="11" xfId="1" applyFont="1" applyFill="1" applyBorder="1" applyAlignment="1">
      <alignment horizontal="center"/>
    </xf>
    <xf numFmtId="0" fontId="13" fillId="0" borderId="31" xfId="1" applyFont="1" applyBorder="1" applyAlignment="1">
      <alignment horizontal="center"/>
    </xf>
    <xf numFmtId="164" fontId="11" fillId="0" borderId="13" xfId="1" applyNumberFormat="1" applyFont="1" applyFill="1" applyBorder="1"/>
    <xf numFmtId="164" fontId="11" fillId="0" borderId="33" xfId="1" applyNumberFormat="1" applyFont="1" applyFill="1" applyBorder="1"/>
    <xf numFmtId="4" fontId="11" fillId="0" borderId="33" xfId="1" applyNumberFormat="1" applyFont="1" applyFill="1" applyBorder="1"/>
    <xf numFmtId="164" fontId="11" fillId="0" borderId="14" xfId="1" applyNumberFormat="1" applyFont="1" applyFill="1" applyBorder="1"/>
    <xf numFmtId="49" fontId="12" fillId="3" borderId="34" xfId="1" applyNumberFormat="1" applyFont="1" applyFill="1" applyBorder="1" applyAlignment="1">
      <alignment horizontal="center"/>
    </xf>
    <xf numFmtId="0" fontId="12" fillId="3" borderId="35" xfId="1" applyFont="1" applyFill="1" applyBorder="1"/>
    <xf numFmtId="3" fontId="12" fillId="3" borderId="16" xfId="1" applyNumberFormat="1" applyFont="1" applyFill="1" applyBorder="1"/>
    <xf numFmtId="164" fontId="12" fillId="3" borderId="16" xfId="1" applyNumberFormat="1" applyFont="1" applyFill="1" applyBorder="1"/>
    <xf numFmtId="4" fontId="12" fillId="3" borderId="16" xfId="1" applyNumberFormat="1" applyFont="1" applyFill="1" applyBorder="1"/>
    <xf numFmtId="4" fontId="12" fillId="3" borderId="17" xfId="1" applyNumberFormat="1" applyFont="1" applyFill="1" applyBorder="1"/>
    <xf numFmtId="49" fontId="11" fillId="0" borderId="34" xfId="1" applyNumberFormat="1" applyFont="1" applyFill="1" applyBorder="1" applyAlignment="1">
      <alignment horizontal="center"/>
    </xf>
    <xf numFmtId="0" fontId="11" fillId="4" borderId="35" xfId="1" applyFont="1" applyFill="1" applyBorder="1"/>
    <xf numFmtId="3" fontId="11" fillId="4" borderId="16" xfId="1" applyNumberFormat="1" applyFont="1" applyFill="1" applyBorder="1"/>
    <xf numFmtId="164" fontId="11" fillId="4" borderId="16" xfId="1" applyNumberFormat="1" applyFont="1" applyFill="1" applyBorder="1"/>
    <xf numFmtId="3" fontId="11" fillId="5" borderId="16" xfId="1" applyNumberFormat="1" applyFont="1" applyFill="1" applyBorder="1"/>
    <xf numFmtId="4" fontId="11" fillId="5" borderId="16" xfId="1" applyNumberFormat="1" applyFont="1" applyFill="1" applyBorder="1"/>
    <xf numFmtId="4" fontId="11" fillId="5" borderId="17" xfId="1" applyNumberFormat="1" applyFont="1" applyFill="1" applyBorder="1"/>
    <xf numFmtId="0" fontId="11" fillId="0" borderId="35" xfId="1" applyFont="1" applyFill="1" applyBorder="1"/>
    <xf numFmtId="3" fontId="11" fillId="0" borderId="16" xfId="1" applyNumberFormat="1" applyFont="1" applyFill="1" applyBorder="1"/>
    <xf numFmtId="164" fontId="11" fillId="0" borderId="16" xfId="1" applyNumberFormat="1" applyFont="1" applyFill="1" applyBorder="1"/>
    <xf numFmtId="4" fontId="11" fillId="0" borderId="16" xfId="1" applyNumberFormat="1" applyFont="1" applyFill="1" applyBorder="1"/>
    <xf numFmtId="4" fontId="11" fillId="0" borderId="17" xfId="1" applyNumberFormat="1" applyFont="1" applyFill="1" applyBorder="1"/>
    <xf numFmtId="49" fontId="11" fillId="0" borderId="36" xfId="1" applyNumberFormat="1" applyFont="1" applyFill="1" applyBorder="1" applyAlignment="1">
      <alignment horizontal="center"/>
    </xf>
    <xf numFmtId="0" fontId="11" fillId="0" borderId="37" xfId="1" applyFont="1" applyFill="1" applyBorder="1"/>
    <xf numFmtId="3" fontId="11" fillId="0" borderId="38" xfId="1" applyNumberFormat="1" applyFont="1" applyFill="1" applyBorder="1"/>
    <xf numFmtId="164" fontId="11" fillId="0" borderId="38" xfId="1" applyNumberFormat="1" applyFont="1" applyFill="1" applyBorder="1"/>
    <xf numFmtId="3" fontId="11" fillId="2" borderId="38" xfId="1" applyNumberFormat="1" applyFont="1" applyFill="1" applyBorder="1"/>
    <xf numFmtId="4" fontId="11" fillId="2" borderId="38" xfId="1" applyNumberFormat="1" applyFont="1" applyFill="1" applyBorder="1"/>
    <xf numFmtId="4" fontId="11" fillId="2" borderId="39" xfId="1" applyNumberFormat="1" applyFont="1" applyFill="1" applyBorder="1"/>
    <xf numFmtId="0" fontId="3" fillId="4" borderId="23" xfId="1" applyFont="1" applyFill="1" applyBorder="1" applyAlignment="1">
      <alignment horizontal="center"/>
    </xf>
    <xf numFmtId="0" fontId="14" fillId="4" borderId="40" xfId="1" applyFont="1" applyFill="1" applyBorder="1"/>
    <xf numFmtId="3" fontId="14" fillId="4" borderId="18" xfId="1" applyNumberFormat="1" applyFont="1" applyFill="1" applyBorder="1"/>
    <xf numFmtId="164" fontId="14" fillId="4" borderId="18" xfId="1" applyNumberFormat="1" applyFont="1" applyFill="1" applyBorder="1"/>
    <xf numFmtId="4" fontId="14" fillId="5" borderId="18" xfId="1" applyNumberFormat="1" applyFont="1" applyFill="1" applyBorder="1"/>
    <xf numFmtId="4" fontId="14" fillId="5" borderId="19" xfId="1" applyNumberFormat="1" applyFont="1" applyFill="1" applyBorder="1"/>
    <xf numFmtId="0" fontId="15" fillId="0" borderId="0" xfId="0" applyFont="1"/>
    <xf numFmtId="0" fontId="3" fillId="0" borderId="36" xfId="1" applyFont="1" applyFill="1" applyBorder="1" applyAlignment="1">
      <alignment horizontal="center"/>
    </xf>
    <xf numFmtId="0" fontId="14" fillId="0" borderId="37" xfId="1" applyFont="1" applyFill="1" applyBorder="1"/>
    <xf numFmtId="3" fontId="14" fillId="0" borderId="18" xfId="1" applyNumberFormat="1" applyFont="1" applyFill="1" applyBorder="1"/>
    <xf numFmtId="164" fontId="14" fillId="0" borderId="18" xfId="1" applyNumberFormat="1" applyFont="1" applyFill="1" applyBorder="1"/>
    <xf numFmtId="4" fontId="14" fillId="0" borderId="16" xfId="1" applyNumberFormat="1" applyFont="1" applyFill="1" applyBorder="1"/>
    <xf numFmtId="4" fontId="14" fillId="0" borderId="17" xfId="1" applyNumberFormat="1" applyFont="1" applyFill="1" applyBorder="1"/>
    <xf numFmtId="0" fontId="3" fillId="3" borderId="36" xfId="1" applyFont="1" applyFill="1" applyBorder="1" applyAlignment="1">
      <alignment horizontal="center"/>
    </xf>
    <xf numFmtId="0" fontId="14" fillId="3" borderId="37" xfId="1" applyFont="1" applyFill="1" applyBorder="1"/>
    <xf numFmtId="3" fontId="14" fillId="3" borderId="38" xfId="1" applyNumberFormat="1" applyFont="1" applyFill="1" applyBorder="1"/>
    <xf numFmtId="164" fontId="14" fillId="3" borderId="38" xfId="1" applyNumberFormat="1" applyFont="1" applyFill="1" applyBorder="1"/>
    <xf numFmtId="4" fontId="14" fillId="3" borderId="38" xfId="1" applyNumberFormat="1" applyFont="1" applyFill="1" applyBorder="1"/>
    <xf numFmtId="4" fontId="14" fillId="3" borderId="39" xfId="1" applyNumberFormat="1" applyFont="1" applyFill="1" applyBorder="1"/>
    <xf numFmtId="0" fontId="3" fillId="6" borderId="36" xfId="1" applyFont="1" applyFill="1" applyBorder="1" applyAlignment="1">
      <alignment horizontal="center"/>
    </xf>
    <xf numFmtId="0" fontId="14" fillId="7" borderId="41" xfId="1" applyFont="1" applyFill="1" applyBorder="1"/>
    <xf numFmtId="3" fontId="14" fillId="6" borderId="38" xfId="1" applyNumberFormat="1" applyFont="1" applyFill="1" applyBorder="1"/>
    <xf numFmtId="164" fontId="14" fillId="6" borderId="38" xfId="1" applyNumberFormat="1" applyFont="1" applyFill="1" applyBorder="1"/>
    <xf numFmtId="4" fontId="14" fillId="7" borderId="42" xfId="1" applyNumberFormat="1" applyFont="1" applyFill="1" applyBorder="1"/>
    <xf numFmtId="4" fontId="14" fillId="7" borderId="43" xfId="1" applyNumberFormat="1" applyFont="1" applyFill="1" applyBorder="1"/>
    <xf numFmtId="0" fontId="14" fillId="0" borderId="34" xfId="1" applyFont="1" applyBorder="1" applyAlignment="1">
      <alignment horizontal="center"/>
    </xf>
    <xf numFmtId="0" fontId="14" fillId="0" borderId="35" xfId="1" applyFont="1" applyBorder="1"/>
    <xf numFmtId="3" fontId="14" fillId="0" borderId="44" xfId="1" applyNumberFormat="1" applyFont="1" applyFill="1" applyBorder="1"/>
    <xf numFmtId="164" fontId="14" fillId="0" borderId="44" xfId="1" applyNumberFormat="1" applyFont="1" applyFill="1" applyBorder="1"/>
    <xf numFmtId="3" fontId="14" fillId="2" borderId="44" xfId="1" applyNumberFormat="1" applyFont="1" applyFill="1" applyBorder="1"/>
    <xf numFmtId="4" fontId="14" fillId="0" borderId="18" xfId="1" applyNumberFormat="1" applyFont="1" applyFill="1" applyBorder="1"/>
    <xf numFmtId="4" fontId="14" fillId="0" borderId="19" xfId="1" applyNumberFormat="1" applyFont="1" applyFill="1" applyBorder="1"/>
    <xf numFmtId="0" fontId="11" fillId="0" borderId="34" xfId="1" applyFont="1" applyBorder="1" applyAlignment="1">
      <alignment horizontal="center"/>
    </xf>
    <xf numFmtId="0" fontId="11" fillId="0" borderId="35" xfId="1" applyFont="1" applyBorder="1"/>
    <xf numFmtId="4" fontId="11" fillId="0" borderId="45" xfId="1" applyNumberFormat="1" applyFont="1" applyFill="1" applyBorder="1"/>
    <xf numFmtId="4" fontId="12" fillId="0" borderId="17" xfId="1" applyNumberFormat="1" applyFont="1" applyFill="1" applyBorder="1"/>
    <xf numFmtId="0" fontId="11" fillId="0" borderId="8" xfId="1" applyFont="1" applyBorder="1" applyAlignment="1">
      <alignment horizontal="center"/>
    </xf>
    <xf numFmtId="0" fontId="11" fillId="0" borderId="9" xfId="1" applyFont="1" applyFill="1" applyBorder="1"/>
    <xf numFmtId="3" fontId="11" fillId="0" borderId="9" xfId="1" applyNumberFormat="1" applyFont="1" applyFill="1" applyBorder="1"/>
    <xf numFmtId="164" fontId="11" fillId="0" borderId="10" xfId="1" applyNumberFormat="1" applyFont="1" applyFill="1" applyBorder="1"/>
    <xf numFmtId="4" fontId="11" fillId="0" borderId="9" xfId="1" applyNumberFormat="1" applyFont="1" applyFill="1" applyBorder="1"/>
    <xf numFmtId="4" fontId="11" fillId="0" borderId="11" xfId="1" applyNumberFormat="1" applyFont="1" applyFill="1" applyBorder="1"/>
    <xf numFmtId="0" fontId="1" fillId="0" borderId="0" xfId="1" applyFont="1" applyFill="1"/>
    <xf numFmtId="0" fontId="16" fillId="0" borderId="0" xfId="1" applyFont="1" applyFill="1"/>
    <xf numFmtId="0" fontId="17" fillId="0" borderId="0" xfId="1" applyFont="1" applyFill="1"/>
    <xf numFmtId="3" fontId="16" fillId="0" borderId="0" xfId="1" applyNumberFormat="1" applyFont="1" applyFill="1" applyBorder="1"/>
    <xf numFmtId="0" fontId="16" fillId="0" borderId="0" xfId="1" applyFont="1" applyFill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8\rozpocet\P&#345;&#237;jmy%20a%20v&#253;daje\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jmy k 31.3.2016 "/>
      <sheetName val="Výdaje k 31.3.2016 "/>
      <sheetName val="Příjmy k 30.4.2016"/>
      <sheetName val="Výdaje k 30.4.2016"/>
      <sheetName val="Příjmy k 31.5.2016"/>
      <sheetName val="Výdaje k 31.5.2016"/>
      <sheetName val="Příjmy k 30.6.2016"/>
      <sheetName val="Výdaje k 30.6.2016"/>
      <sheetName val="Příjmy k 31.7.2016"/>
      <sheetName val="Výdaje k 31.7.2016"/>
      <sheetName val="Příjmy k 31.8.2016"/>
      <sheetName val="Výdaje k 31.8.2016"/>
      <sheetName val="Příjmy k 20.9.2016"/>
      <sheetName val="Výdaje k 20.9.2016"/>
      <sheetName val="Příjmy k 27.9.2016"/>
      <sheetName val="Výdaje k 27.9.2016"/>
      <sheetName val="Příjmy k 30.9.2016"/>
      <sheetName val="Výdaje k 30.9.2016"/>
      <sheetName val="Příjmy k 31.10.2016 "/>
      <sheetName val="Výdaje k 31.10.2016 "/>
      <sheetName val="Příjmy k 30.11.2016 "/>
      <sheetName val="Výdaje k 30.11.2016"/>
      <sheetName val="Příjmy k 22.12.2016  "/>
      <sheetName val="Výdaje k 22.12.2016 "/>
      <sheetName val="Příjmy k 31.12.2016   "/>
      <sheetName val="Výdaje k 31.12.2016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42">
          <cell r="C42">
            <v>2059756.8</v>
          </cell>
          <cell r="D42">
            <v>1207782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tabSelected="1" workbookViewId="0">
      <selection activeCell="B3" sqref="B3"/>
    </sheetView>
  </sheetViews>
  <sheetFormatPr defaultRowHeight="15" x14ac:dyDescent="0.25"/>
  <cols>
    <col min="1" max="1" width="89.140625" customWidth="1"/>
    <col min="2" max="2" width="15" customWidth="1"/>
    <col min="3" max="3" width="17.85546875" customWidth="1"/>
    <col min="4" max="4" width="12.28515625" customWidth="1"/>
    <col min="5" max="5" width="11" customWidth="1"/>
    <col min="6" max="6" width="12" customWidth="1"/>
  </cols>
  <sheetData>
    <row r="1" spans="1:6" x14ac:dyDescent="0.25">
      <c r="D1" s="177" t="s">
        <v>83</v>
      </c>
      <c r="E1" s="178"/>
      <c r="F1" s="179"/>
    </row>
    <row r="2" spans="1:6" x14ac:dyDescent="0.25">
      <c r="D2" s="179" t="s">
        <v>81</v>
      </c>
      <c r="E2" s="179"/>
      <c r="F2" s="179"/>
    </row>
    <row r="3" spans="1:6" x14ac:dyDescent="0.25">
      <c r="D3" s="180" t="s">
        <v>82</v>
      </c>
      <c r="E3" s="181"/>
      <c r="F3" s="179"/>
    </row>
    <row r="4" spans="1:6" ht="18" x14ac:dyDescent="0.25">
      <c r="A4" s="1" t="s">
        <v>80</v>
      </c>
      <c r="B4" s="2"/>
      <c r="C4" s="3"/>
      <c r="D4" s="3"/>
      <c r="E4" s="3"/>
      <c r="F4" s="3"/>
    </row>
    <row r="5" spans="1:6" ht="15" customHeight="1" thickBot="1" x14ac:dyDescent="0.3">
      <c r="A5" s="4" t="s">
        <v>0</v>
      </c>
      <c r="B5" s="3"/>
      <c r="C5" s="3"/>
      <c r="D5" s="3"/>
      <c r="E5" s="3"/>
      <c r="F5" s="5" t="s">
        <v>1</v>
      </c>
    </row>
    <row r="6" spans="1:6" ht="15" customHeight="1" x14ac:dyDescent="0.25">
      <c r="A6" s="6"/>
      <c r="B6" s="7" t="s">
        <v>2</v>
      </c>
      <c r="C6" s="8" t="s">
        <v>3</v>
      </c>
      <c r="D6" s="7" t="s">
        <v>4</v>
      </c>
      <c r="E6" s="8" t="s">
        <v>5</v>
      </c>
      <c r="F6" s="9" t="s">
        <v>5</v>
      </c>
    </row>
    <row r="7" spans="1:6" ht="15" customHeight="1" x14ac:dyDescent="0.25">
      <c r="A7" s="10" t="s">
        <v>6</v>
      </c>
      <c r="B7" s="11" t="s">
        <v>7</v>
      </c>
      <c r="C7" s="12" t="s">
        <v>8</v>
      </c>
      <c r="D7" s="11" t="s">
        <v>9</v>
      </c>
      <c r="E7" s="12" t="s">
        <v>10</v>
      </c>
      <c r="F7" s="13" t="s">
        <v>10</v>
      </c>
    </row>
    <row r="8" spans="1:6" ht="15" customHeight="1" thickBot="1" x14ac:dyDescent="0.3">
      <c r="A8" s="14"/>
      <c r="B8" s="15" t="s">
        <v>11</v>
      </c>
      <c r="C8" s="16" t="s">
        <v>11</v>
      </c>
      <c r="D8" s="17">
        <v>42735</v>
      </c>
      <c r="E8" s="16" t="s">
        <v>12</v>
      </c>
      <c r="F8" s="18" t="s">
        <v>13</v>
      </c>
    </row>
    <row r="9" spans="1:6" ht="15" customHeight="1" x14ac:dyDescent="0.25">
      <c r="A9" s="19" t="s">
        <v>14</v>
      </c>
      <c r="B9" s="20">
        <f>SUM(B10:B16)</f>
        <v>86150</v>
      </c>
      <c r="C9" s="21">
        <f>SUM(C10:C16)</f>
        <v>86150</v>
      </c>
      <c r="D9" s="22">
        <f>SUM(D10:D16)</f>
        <v>91160</v>
      </c>
      <c r="E9" s="23">
        <f>D9/B9*100</f>
        <v>105.81543818920487</v>
      </c>
      <c r="F9" s="24">
        <f>D9/C9*100</f>
        <v>105.81543818920487</v>
      </c>
    </row>
    <row r="10" spans="1:6" ht="15" customHeight="1" x14ac:dyDescent="0.25">
      <c r="A10" s="25" t="s">
        <v>15</v>
      </c>
      <c r="B10" s="26">
        <v>12500</v>
      </c>
      <c r="C10" s="27">
        <v>12500</v>
      </c>
      <c r="D10" s="28">
        <v>12421</v>
      </c>
      <c r="E10" s="29">
        <f>D10/B10*100</f>
        <v>99.367999999999995</v>
      </c>
      <c r="F10" s="30">
        <f>D10/C10*100</f>
        <v>99.367999999999995</v>
      </c>
    </row>
    <row r="11" spans="1:6" ht="15" customHeight="1" x14ac:dyDescent="0.25">
      <c r="A11" s="31" t="s">
        <v>16</v>
      </c>
      <c r="B11" s="26">
        <v>2800</v>
      </c>
      <c r="C11" s="27">
        <v>2800</v>
      </c>
      <c r="D11" s="28">
        <v>2530</v>
      </c>
      <c r="E11" s="29">
        <f t="shared" ref="E11:E16" si="0">D11/B11*100</f>
        <v>90.357142857142861</v>
      </c>
      <c r="F11" s="30">
        <f t="shared" ref="F11:F16" si="1">D11/C11*100</f>
        <v>90.357142857142861</v>
      </c>
    </row>
    <row r="12" spans="1:6" ht="15" customHeight="1" x14ac:dyDescent="0.25">
      <c r="A12" s="31" t="s">
        <v>17</v>
      </c>
      <c r="B12" s="26">
        <v>600</v>
      </c>
      <c r="C12" s="27">
        <v>600</v>
      </c>
      <c r="D12" s="28">
        <v>919</v>
      </c>
      <c r="E12" s="29">
        <f t="shared" si="0"/>
        <v>153.16666666666669</v>
      </c>
      <c r="F12" s="30">
        <f t="shared" si="1"/>
        <v>153.16666666666669</v>
      </c>
    </row>
    <row r="13" spans="1:6" ht="15" customHeight="1" x14ac:dyDescent="0.25">
      <c r="A13" s="31" t="s">
        <v>18</v>
      </c>
      <c r="B13" s="26">
        <v>13000</v>
      </c>
      <c r="C13" s="27">
        <v>13000</v>
      </c>
      <c r="D13" s="28">
        <v>15501</v>
      </c>
      <c r="E13" s="29">
        <f t="shared" si="0"/>
        <v>119.23846153846154</v>
      </c>
      <c r="F13" s="30">
        <f t="shared" si="1"/>
        <v>119.23846153846154</v>
      </c>
    </row>
    <row r="14" spans="1:6" ht="15" customHeight="1" x14ac:dyDescent="0.25">
      <c r="A14" s="31" t="s">
        <v>19</v>
      </c>
      <c r="B14" s="26">
        <v>750</v>
      </c>
      <c r="C14" s="27">
        <v>750</v>
      </c>
      <c r="D14" s="28">
        <v>1634</v>
      </c>
      <c r="E14" s="29">
        <f t="shared" si="0"/>
        <v>217.86666666666665</v>
      </c>
      <c r="F14" s="30">
        <f t="shared" si="1"/>
        <v>217.86666666666665</v>
      </c>
    </row>
    <row r="15" spans="1:6" ht="15" customHeight="1" x14ac:dyDescent="0.25">
      <c r="A15" s="31" t="s">
        <v>20</v>
      </c>
      <c r="B15" s="26">
        <v>1000</v>
      </c>
      <c r="C15" s="27">
        <v>1000</v>
      </c>
      <c r="D15" s="28">
        <v>1552</v>
      </c>
      <c r="E15" s="29">
        <f t="shared" si="0"/>
        <v>155.20000000000002</v>
      </c>
      <c r="F15" s="30">
        <f t="shared" si="1"/>
        <v>155.20000000000002</v>
      </c>
    </row>
    <row r="16" spans="1:6" ht="15" customHeight="1" x14ac:dyDescent="0.25">
      <c r="A16" s="31" t="s">
        <v>21</v>
      </c>
      <c r="B16" s="26">
        <v>55500</v>
      </c>
      <c r="C16" s="27">
        <v>55500</v>
      </c>
      <c r="D16" s="28">
        <v>56603</v>
      </c>
      <c r="E16" s="29">
        <f t="shared" si="0"/>
        <v>101.9873873873874</v>
      </c>
      <c r="F16" s="30">
        <f t="shared" si="1"/>
        <v>101.9873873873874</v>
      </c>
    </row>
    <row r="17" spans="1:6" ht="15" customHeight="1" x14ac:dyDescent="0.25">
      <c r="A17" s="32"/>
      <c r="B17" s="33"/>
      <c r="C17" s="34"/>
      <c r="D17" s="35"/>
      <c r="E17" s="36"/>
      <c r="F17" s="37"/>
    </row>
    <row r="18" spans="1:6" ht="15" customHeight="1" x14ac:dyDescent="0.25">
      <c r="A18" s="38" t="s">
        <v>22</v>
      </c>
      <c r="B18" s="39">
        <f>SUM(B19:B30)</f>
        <v>14060</v>
      </c>
      <c r="C18" s="40">
        <f>SUM(C19:C30)</f>
        <v>37599.800000000003</v>
      </c>
      <c r="D18" s="41">
        <f>SUM(D19:D30)</f>
        <v>49438</v>
      </c>
      <c r="E18" s="42">
        <f t="shared" ref="E18:E23" si="2">D18/B18*100</f>
        <v>351.62162162162161</v>
      </c>
      <c r="F18" s="43">
        <f t="shared" ref="F18:F29" si="3">D18/C18*100</f>
        <v>131.48474194011669</v>
      </c>
    </row>
    <row r="19" spans="1:6" ht="15" customHeight="1" x14ac:dyDescent="0.25">
      <c r="A19" s="31" t="s">
        <v>23</v>
      </c>
      <c r="B19" s="26">
        <v>1700</v>
      </c>
      <c r="C19" s="27">
        <v>1700</v>
      </c>
      <c r="D19" s="28">
        <v>1877</v>
      </c>
      <c r="E19" s="29">
        <f t="shared" si="2"/>
        <v>110.41176470588235</v>
      </c>
      <c r="F19" s="30">
        <f t="shared" si="3"/>
        <v>110.41176470588235</v>
      </c>
    </row>
    <row r="20" spans="1:6" ht="15" customHeight="1" x14ac:dyDescent="0.25">
      <c r="A20" s="31" t="s">
        <v>24</v>
      </c>
      <c r="B20" s="26">
        <v>1200</v>
      </c>
      <c r="C20" s="27">
        <v>8257.7999999999993</v>
      </c>
      <c r="D20" s="28">
        <v>8558</v>
      </c>
      <c r="E20" s="29">
        <f t="shared" si="2"/>
        <v>713.16666666666663</v>
      </c>
      <c r="F20" s="30">
        <f t="shared" si="3"/>
        <v>103.63535081983095</v>
      </c>
    </row>
    <row r="21" spans="1:6" ht="15" customHeight="1" x14ac:dyDescent="0.25">
      <c r="A21" s="31" t="s">
        <v>25</v>
      </c>
      <c r="B21" s="26">
        <v>200</v>
      </c>
      <c r="C21" s="27">
        <v>200</v>
      </c>
      <c r="D21" s="28">
        <v>38</v>
      </c>
      <c r="E21" s="29">
        <f t="shared" si="2"/>
        <v>19</v>
      </c>
      <c r="F21" s="30">
        <f t="shared" si="3"/>
        <v>19</v>
      </c>
    </row>
    <row r="22" spans="1:6" ht="15" customHeight="1" x14ac:dyDescent="0.25">
      <c r="A22" s="31" t="s">
        <v>26</v>
      </c>
      <c r="B22" s="26">
        <v>10000</v>
      </c>
      <c r="C22" s="27">
        <v>10500</v>
      </c>
      <c r="D22" s="28">
        <v>18275</v>
      </c>
      <c r="E22" s="29">
        <f t="shared" si="2"/>
        <v>182.75</v>
      </c>
      <c r="F22" s="30">
        <f t="shared" si="3"/>
        <v>174.04761904761904</v>
      </c>
    </row>
    <row r="23" spans="1:6" ht="15" customHeight="1" x14ac:dyDescent="0.25">
      <c r="A23" s="31" t="s">
        <v>27</v>
      </c>
      <c r="B23" s="26">
        <v>600</v>
      </c>
      <c r="C23" s="27">
        <v>600</v>
      </c>
      <c r="D23" s="28">
        <v>1128</v>
      </c>
      <c r="E23" s="29">
        <f t="shared" si="2"/>
        <v>188</v>
      </c>
      <c r="F23" s="30">
        <f t="shared" si="3"/>
        <v>188</v>
      </c>
    </row>
    <row r="24" spans="1:6" ht="15" customHeight="1" x14ac:dyDescent="0.25">
      <c r="A24" s="31" t="s">
        <v>28</v>
      </c>
      <c r="B24" s="26">
        <v>0</v>
      </c>
      <c r="C24" s="27">
        <v>0</v>
      </c>
      <c r="D24" s="28">
        <v>0</v>
      </c>
      <c r="E24" s="29">
        <v>0</v>
      </c>
      <c r="F24" s="30">
        <v>0</v>
      </c>
    </row>
    <row r="25" spans="1:6" ht="15" customHeight="1" x14ac:dyDescent="0.25">
      <c r="A25" s="31" t="s">
        <v>29</v>
      </c>
      <c r="B25" s="26">
        <v>0</v>
      </c>
      <c r="C25" s="27">
        <v>4579.1000000000004</v>
      </c>
      <c r="D25" s="28">
        <v>6030</v>
      </c>
      <c r="E25" s="29">
        <v>0</v>
      </c>
      <c r="F25" s="30">
        <f t="shared" si="3"/>
        <v>131.68526566355834</v>
      </c>
    </row>
    <row r="26" spans="1:6" ht="15" customHeight="1" x14ac:dyDescent="0.25">
      <c r="A26" s="31" t="s">
        <v>30</v>
      </c>
      <c r="B26" s="26">
        <v>0</v>
      </c>
      <c r="C26" s="27">
        <v>87.5</v>
      </c>
      <c r="D26" s="28">
        <v>88</v>
      </c>
      <c r="E26" s="29">
        <v>0</v>
      </c>
      <c r="F26" s="30">
        <f t="shared" si="3"/>
        <v>100.57142857142858</v>
      </c>
    </row>
    <row r="27" spans="1:6" ht="15" customHeight="1" x14ac:dyDescent="0.25">
      <c r="A27" s="44" t="s">
        <v>31</v>
      </c>
      <c r="B27" s="28">
        <v>0</v>
      </c>
      <c r="C27" s="27">
        <v>7315.4</v>
      </c>
      <c r="D27" s="28">
        <v>8553</v>
      </c>
      <c r="E27" s="45">
        <v>0</v>
      </c>
      <c r="F27" s="30">
        <f t="shared" si="3"/>
        <v>116.91773518877983</v>
      </c>
    </row>
    <row r="28" spans="1:6" ht="15" customHeight="1" x14ac:dyDescent="0.25">
      <c r="A28" s="31" t="s">
        <v>32</v>
      </c>
      <c r="B28" s="26">
        <v>60</v>
      </c>
      <c r="C28" s="27">
        <v>4060</v>
      </c>
      <c r="D28" s="28">
        <v>4801</v>
      </c>
      <c r="E28" s="29">
        <f>D28/B28*100</f>
        <v>8001.666666666667</v>
      </c>
      <c r="F28" s="30">
        <f t="shared" si="3"/>
        <v>118.25123152709361</v>
      </c>
    </row>
    <row r="29" spans="1:6" ht="15" customHeight="1" x14ac:dyDescent="0.25">
      <c r="A29" s="31" t="s">
        <v>33</v>
      </c>
      <c r="B29" s="26">
        <v>300</v>
      </c>
      <c r="C29" s="27">
        <v>300</v>
      </c>
      <c r="D29" s="28">
        <v>90</v>
      </c>
      <c r="E29" s="29">
        <f>D29/B29*100</f>
        <v>30</v>
      </c>
      <c r="F29" s="30">
        <f t="shared" si="3"/>
        <v>30</v>
      </c>
    </row>
    <row r="30" spans="1:6" ht="15" customHeight="1" x14ac:dyDescent="0.25">
      <c r="A30" s="32"/>
      <c r="B30" s="33"/>
      <c r="C30" s="34"/>
      <c r="D30" s="35"/>
      <c r="E30" s="36"/>
      <c r="F30" s="37"/>
    </row>
    <row r="31" spans="1:6" ht="15" customHeight="1" x14ac:dyDescent="0.25">
      <c r="A31" s="46" t="s">
        <v>34</v>
      </c>
      <c r="B31" s="39">
        <v>0</v>
      </c>
      <c r="C31" s="40">
        <v>0</v>
      </c>
      <c r="D31" s="41">
        <v>0</v>
      </c>
      <c r="E31" s="42">
        <v>0</v>
      </c>
      <c r="F31" s="43">
        <v>0</v>
      </c>
    </row>
    <row r="32" spans="1:6" ht="15" customHeight="1" x14ac:dyDescent="0.25">
      <c r="A32" s="32"/>
      <c r="B32" s="26"/>
      <c r="C32" s="27"/>
      <c r="D32" s="47"/>
      <c r="E32" s="48"/>
      <c r="F32" s="49"/>
    </row>
    <row r="33" spans="1:6" ht="15" customHeight="1" x14ac:dyDescent="0.25">
      <c r="A33" s="46" t="s">
        <v>35</v>
      </c>
      <c r="B33" s="50">
        <f>SUM(B34:B44)</f>
        <v>1603646</v>
      </c>
      <c r="C33" s="51">
        <f>SUM(C34:C44)</f>
        <v>1936007</v>
      </c>
      <c r="D33" s="52">
        <f>SUM(D34:D44)</f>
        <v>1067184</v>
      </c>
      <c r="E33" s="53">
        <f>D33/B33*100</f>
        <v>66.547355214305398</v>
      </c>
      <c r="F33" s="54">
        <f>D33/C33*100</f>
        <v>55.122941187712648</v>
      </c>
    </row>
    <row r="34" spans="1:6" ht="15" customHeight="1" x14ac:dyDescent="0.25">
      <c r="A34" s="55" t="s">
        <v>36</v>
      </c>
      <c r="B34" s="56"/>
      <c r="C34" s="57"/>
      <c r="D34" s="58"/>
      <c r="E34" s="59"/>
      <c r="F34" s="60"/>
    </row>
    <row r="35" spans="1:6" ht="15" customHeight="1" x14ac:dyDescent="0.25">
      <c r="A35" s="61" t="s">
        <v>37</v>
      </c>
      <c r="B35" s="62">
        <v>61062</v>
      </c>
      <c r="C35" s="34">
        <v>61062</v>
      </c>
      <c r="D35" s="62">
        <v>61062</v>
      </c>
      <c r="E35" s="63">
        <f>D35/B35*100</f>
        <v>100</v>
      </c>
      <c r="F35" s="64">
        <f t="shared" ref="F35:F45" si="4">D35/C35*100</f>
        <v>100</v>
      </c>
    </row>
    <row r="36" spans="1:6" ht="15" customHeight="1" x14ac:dyDescent="0.25">
      <c r="A36" s="65" t="s">
        <v>38</v>
      </c>
      <c r="B36" s="58"/>
      <c r="C36" s="57"/>
      <c r="D36" s="58"/>
      <c r="E36" s="66"/>
      <c r="F36" s="67"/>
    </row>
    <row r="37" spans="1:6" ht="15" customHeight="1" x14ac:dyDescent="0.25">
      <c r="A37" s="68" t="s">
        <v>39</v>
      </c>
      <c r="B37" s="62">
        <v>312756</v>
      </c>
      <c r="C37" s="34">
        <v>312756</v>
      </c>
      <c r="D37" s="62">
        <v>312756</v>
      </c>
      <c r="E37" s="63">
        <f>D37/B37*100</f>
        <v>100</v>
      </c>
      <c r="F37" s="64">
        <f t="shared" si="4"/>
        <v>100</v>
      </c>
    </row>
    <row r="38" spans="1:6" ht="15" customHeight="1" x14ac:dyDescent="0.25">
      <c r="A38" s="69" t="s">
        <v>38</v>
      </c>
      <c r="B38" s="58"/>
      <c r="C38" s="57"/>
      <c r="D38" s="58"/>
      <c r="E38" s="66"/>
      <c r="F38" s="67"/>
    </row>
    <row r="39" spans="1:6" ht="15" customHeight="1" x14ac:dyDescent="0.25">
      <c r="A39" s="70" t="s">
        <v>40</v>
      </c>
      <c r="B39" s="62">
        <v>0</v>
      </c>
      <c r="C39" s="34">
        <v>33401.699999999997</v>
      </c>
      <c r="D39" s="62">
        <v>33367</v>
      </c>
      <c r="E39" s="63">
        <v>0</v>
      </c>
      <c r="F39" s="64">
        <f t="shared" si="4"/>
        <v>99.89611307208915</v>
      </c>
    </row>
    <row r="40" spans="1:6" ht="15" customHeight="1" x14ac:dyDescent="0.25">
      <c r="A40" s="69" t="s">
        <v>38</v>
      </c>
      <c r="B40" s="58"/>
      <c r="C40" s="57"/>
      <c r="D40" s="58"/>
      <c r="E40" s="66"/>
      <c r="F40" s="67"/>
    </row>
    <row r="41" spans="1:6" ht="15" customHeight="1" x14ac:dyDescent="0.25">
      <c r="A41" s="70" t="s">
        <v>41</v>
      </c>
      <c r="B41" s="62">
        <v>0</v>
      </c>
      <c r="C41" s="34">
        <v>203535.3</v>
      </c>
      <c r="D41" s="62">
        <v>203535</v>
      </c>
      <c r="E41" s="63">
        <v>0</v>
      </c>
      <c r="F41" s="64">
        <f t="shared" si="4"/>
        <v>99.999852605420287</v>
      </c>
    </row>
    <row r="42" spans="1:6" ht="15" customHeight="1" x14ac:dyDescent="0.25">
      <c r="A42" s="71" t="s">
        <v>38</v>
      </c>
      <c r="B42" s="72"/>
      <c r="C42" s="73"/>
      <c r="D42" s="58"/>
      <c r="E42" s="66"/>
      <c r="F42" s="67"/>
    </row>
    <row r="43" spans="1:6" ht="15" customHeight="1" x14ac:dyDescent="0.25">
      <c r="A43" s="70" t="s">
        <v>42</v>
      </c>
      <c r="B43" s="74">
        <v>0</v>
      </c>
      <c r="C43" s="75">
        <v>10794.5</v>
      </c>
      <c r="D43" s="62">
        <v>10794</v>
      </c>
      <c r="E43" s="63">
        <v>0</v>
      </c>
      <c r="F43" s="64">
        <f t="shared" si="4"/>
        <v>99.995368011487329</v>
      </c>
    </row>
    <row r="44" spans="1:6" ht="15" customHeight="1" thickBot="1" x14ac:dyDescent="0.3">
      <c r="A44" s="76" t="s">
        <v>43</v>
      </c>
      <c r="B44" s="77">
        <v>1229828</v>
      </c>
      <c r="C44" s="78">
        <v>1314457.5</v>
      </c>
      <c r="D44" s="79">
        <v>445670</v>
      </c>
      <c r="E44" s="80">
        <f>D44/B44*100</f>
        <v>36.238400817024818</v>
      </c>
      <c r="F44" s="81">
        <f t="shared" si="4"/>
        <v>33.905242276756759</v>
      </c>
    </row>
    <row r="45" spans="1:6" ht="16.5" customHeight="1" thickBot="1" x14ac:dyDescent="0.3">
      <c r="A45" s="82" t="s">
        <v>44</v>
      </c>
      <c r="B45" s="83">
        <f>B33+B18+B9+B31</f>
        <v>1703856</v>
      </c>
      <c r="C45" s="84">
        <f>C33+C18+C9+C31</f>
        <v>2059756.8</v>
      </c>
      <c r="D45" s="85">
        <f>D33+D18+D9+D31</f>
        <v>1207782</v>
      </c>
      <c r="E45" s="86">
        <f>D45/B45*100</f>
        <v>70.885215652026929</v>
      </c>
      <c r="F45" s="87">
        <f t="shared" si="4"/>
        <v>58.637116770290554</v>
      </c>
    </row>
  </sheetData>
  <pageMargins left="0.62992125984251968" right="0.62992125984251968" top="0.35433070866141736" bottom="0.35433070866141736" header="0.35433070866141736" footer="0.35433070866141736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workbookViewId="0">
      <selection activeCell="L12" sqref="L12"/>
    </sheetView>
  </sheetViews>
  <sheetFormatPr defaultRowHeight="15" x14ac:dyDescent="0.25"/>
  <cols>
    <col min="1" max="1" width="10.42578125" customWidth="1"/>
    <col min="2" max="2" width="62.85546875" customWidth="1"/>
    <col min="3" max="3" width="15.7109375" customWidth="1"/>
    <col min="4" max="4" width="18.5703125" customWidth="1"/>
    <col min="5" max="7" width="15.7109375" customWidth="1"/>
  </cols>
  <sheetData>
    <row r="1" spans="1:7" ht="15" customHeight="1" thickBot="1" x14ac:dyDescent="0.3">
      <c r="G1" s="88" t="s">
        <v>45</v>
      </c>
    </row>
    <row r="2" spans="1:7" ht="15" customHeight="1" x14ac:dyDescent="0.25">
      <c r="A2" s="89"/>
      <c r="B2" s="90"/>
      <c r="C2" s="91" t="s">
        <v>2</v>
      </c>
      <c r="D2" s="92" t="s">
        <v>3</v>
      </c>
      <c r="E2" s="91" t="s">
        <v>4</v>
      </c>
      <c r="F2" s="92" t="s">
        <v>5</v>
      </c>
      <c r="G2" s="93" t="s">
        <v>5</v>
      </c>
    </row>
    <row r="3" spans="1:7" ht="15" customHeight="1" x14ac:dyDescent="0.25">
      <c r="A3" s="94" t="s">
        <v>46</v>
      </c>
      <c r="B3" s="95"/>
      <c r="C3" s="96" t="s">
        <v>7</v>
      </c>
      <c r="D3" s="97" t="s">
        <v>8</v>
      </c>
      <c r="E3" s="96" t="s">
        <v>9</v>
      </c>
      <c r="F3" s="97" t="s">
        <v>10</v>
      </c>
      <c r="G3" s="98" t="s">
        <v>10</v>
      </c>
    </row>
    <row r="4" spans="1:7" ht="15" customHeight="1" thickBot="1" x14ac:dyDescent="0.3">
      <c r="A4" s="99"/>
      <c r="B4" s="100"/>
      <c r="C4" s="101" t="s">
        <v>11</v>
      </c>
      <c r="D4" s="102" t="s">
        <v>11</v>
      </c>
      <c r="E4" s="103">
        <v>42735</v>
      </c>
      <c r="F4" s="102" t="s">
        <v>12</v>
      </c>
      <c r="G4" s="104" t="s">
        <v>13</v>
      </c>
    </row>
    <row r="5" spans="1:7" ht="15" customHeight="1" x14ac:dyDescent="0.25">
      <c r="A5" s="105" t="s">
        <v>47</v>
      </c>
      <c r="B5" s="90"/>
      <c r="C5" s="106"/>
      <c r="D5" s="107"/>
      <c r="E5" s="106"/>
      <c r="F5" s="108"/>
      <c r="G5" s="109"/>
    </row>
    <row r="6" spans="1:7" ht="15" customHeight="1" x14ac:dyDescent="0.25">
      <c r="A6" s="110" t="s">
        <v>48</v>
      </c>
      <c r="B6" s="111" t="s">
        <v>49</v>
      </c>
      <c r="C6" s="112">
        <f>C7+C8</f>
        <v>15411</v>
      </c>
      <c r="D6" s="113">
        <f>D7+D8</f>
        <v>7882</v>
      </c>
      <c r="E6" s="112">
        <f>E7+E8</f>
        <v>3774</v>
      </c>
      <c r="F6" s="114">
        <f t="shared" ref="F6:F34" si="0">E6/C6*100</f>
        <v>24.489001362663032</v>
      </c>
      <c r="G6" s="115">
        <f>E6/D6*100</f>
        <v>47.881248414108093</v>
      </c>
    </row>
    <row r="7" spans="1:7" ht="15" customHeight="1" x14ac:dyDescent="0.25">
      <c r="A7" s="116"/>
      <c r="B7" s="117" t="s">
        <v>50</v>
      </c>
      <c r="C7" s="118">
        <v>6411</v>
      </c>
      <c r="D7" s="119">
        <v>7882</v>
      </c>
      <c r="E7" s="120">
        <v>3774</v>
      </c>
      <c r="F7" s="121">
        <f t="shared" si="0"/>
        <v>58.867571361722035</v>
      </c>
      <c r="G7" s="122">
        <f t="shared" ref="G7:G40" si="1">E7/D7*100</f>
        <v>47.881248414108093</v>
      </c>
    </row>
    <row r="8" spans="1:7" ht="15" customHeight="1" x14ac:dyDescent="0.25">
      <c r="A8" s="116"/>
      <c r="B8" s="123" t="s">
        <v>51</v>
      </c>
      <c r="C8" s="124">
        <v>9000</v>
      </c>
      <c r="D8" s="125">
        <v>0</v>
      </c>
      <c r="E8" s="124">
        <v>0</v>
      </c>
      <c r="F8" s="126">
        <f t="shared" si="0"/>
        <v>0</v>
      </c>
      <c r="G8" s="127">
        <v>0</v>
      </c>
    </row>
    <row r="9" spans="1:7" ht="15" customHeight="1" x14ac:dyDescent="0.25">
      <c r="A9" s="110" t="s">
        <v>52</v>
      </c>
      <c r="B9" s="111" t="s">
        <v>53</v>
      </c>
      <c r="C9" s="112">
        <f>C10+C11</f>
        <v>163332</v>
      </c>
      <c r="D9" s="113">
        <f>D10+D11</f>
        <v>167457.4</v>
      </c>
      <c r="E9" s="112">
        <f>E10+E11</f>
        <v>76844</v>
      </c>
      <c r="F9" s="114">
        <f t="shared" si="0"/>
        <v>47.04773100188573</v>
      </c>
      <c r="G9" s="115">
        <f t="shared" si="1"/>
        <v>45.888685719472541</v>
      </c>
    </row>
    <row r="10" spans="1:7" ht="15" customHeight="1" x14ac:dyDescent="0.25">
      <c r="A10" s="116"/>
      <c r="B10" s="117" t="s">
        <v>50</v>
      </c>
      <c r="C10" s="118">
        <v>51500</v>
      </c>
      <c r="D10" s="119">
        <v>68483</v>
      </c>
      <c r="E10" s="118">
        <v>64066</v>
      </c>
      <c r="F10" s="121">
        <f t="shared" si="0"/>
        <v>124.4</v>
      </c>
      <c r="G10" s="122">
        <f t="shared" si="1"/>
        <v>93.550224143218031</v>
      </c>
    </row>
    <row r="11" spans="1:7" ht="15" customHeight="1" x14ac:dyDescent="0.25">
      <c r="A11" s="116"/>
      <c r="B11" s="123" t="s">
        <v>51</v>
      </c>
      <c r="C11" s="124">
        <v>111832</v>
      </c>
      <c r="D11" s="125">
        <v>98974.399999999994</v>
      </c>
      <c r="E11" s="124">
        <v>12778</v>
      </c>
      <c r="F11" s="126">
        <f t="shared" si="0"/>
        <v>11.426067672937979</v>
      </c>
      <c r="G11" s="127">
        <f t="shared" si="1"/>
        <v>12.910409156307088</v>
      </c>
    </row>
    <row r="12" spans="1:7" ht="15" customHeight="1" x14ac:dyDescent="0.25">
      <c r="A12" s="110" t="s">
        <v>54</v>
      </c>
      <c r="B12" s="111" t="s">
        <v>55</v>
      </c>
      <c r="C12" s="112">
        <f>C13+C14</f>
        <v>48405</v>
      </c>
      <c r="D12" s="113">
        <f>D13+D14</f>
        <v>47085</v>
      </c>
      <c r="E12" s="112">
        <f>E13+E14</f>
        <v>25065</v>
      </c>
      <c r="F12" s="114">
        <f t="shared" si="0"/>
        <v>51.781840718933992</v>
      </c>
      <c r="G12" s="115">
        <f t="shared" si="1"/>
        <v>53.233513857916535</v>
      </c>
    </row>
    <row r="13" spans="1:7" ht="15" customHeight="1" x14ac:dyDescent="0.25">
      <c r="A13" s="116"/>
      <c r="B13" s="117" t="s">
        <v>50</v>
      </c>
      <c r="C13" s="118">
        <v>21805</v>
      </c>
      <c r="D13" s="119">
        <v>27485</v>
      </c>
      <c r="E13" s="118">
        <v>20712</v>
      </c>
      <c r="F13" s="121">
        <f t="shared" si="0"/>
        <v>94.98738821371245</v>
      </c>
      <c r="G13" s="122">
        <f t="shared" si="1"/>
        <v>75.357467709659815</v>
      </c>
    </row>
    <row r="14" spans="1:7" ht="15" customHeight="1" x14ac:dyDescent="0.25">
      <c r="A14" s="116"/>
      <c r="B14" s="123" t="s">
        <v>51</v>
      </c>
      <c r="C14" s="124">
        <v>26600</v>
      </c>
      <c r="D14" s="125">
        <v>19600</v>
      </c>
      <c r="E14" s="124">
        <v>4353</v>
      </c>
      <c r="F14" s="126">
        <f t="shared" si="0"/>
        <v>16.364661654135336</v>
      </c>
      <c r="G14" s="127">
        <f t="shared" si="1"/>
        <v>22.209183673469386</v>
      </c>
    </row>
    <row r="15" spans="1:7" ht="15" customHeight="1" x14ac:dyDescent="0.25">
      <c r="A15" s="110" t="s">
        <v>56</v>
      </c>
      <c r="B15" s="111" t="s">
        <v>57</v>
      </c>
      <c r="C15" s="112">
        <f>C16+C17</f>
        <v>374102</v>
      </c>
      <c r="D15" s="113">
        <f>D16+D17</f>
        <v>589548.30000000005</v>
      </c>
      <c r="E15" s="112">
        <f>E16+E17</f>
        <v>565653</v>
      </c>
      <c r="F15" s="114">
        <f t="shared" si="0"/>
        <v>151.20288049783215</v>
      </c>
      <c r="G15" s="115">
        <f t="shared" si="1"/>
        <v>95.946846085384337</v>
      </c>
    </row>
    <row r="16" spans="1:7" ht="15" customHeight="1" x14ac:dyDescent="0.25">
      <c r="A16" s="116"/>
      <c r="B16" s="117" t="s">
        <v>50</v>
      </c>
      <c r="C16" s="118">
        <v>171551</v>
      </c>
      <c r="D16" s="119">
        <v>277560.40000000002</v>
      </c>
      <c r="E16" s="118">
        <v>266040</v>
      </c>
      <c r="F16" s="121">
        <f t="shared" si="0"/>
        <v>155.07924757069327</v>
      </c>
      <c r="G16" s="122">
        <f t="shared" si="1"/>
        <v>95.849407912656119</v>
      </c>
    </row>
    <row r="17" spans="1:7" ht="15" customHeight="1" x14ac:dyDescent="0.25">
      <c r="A17" s="116"/>
      <c r="B17" s="123" t="s">
        <v>51</v>
      </c>
      <c r="C17" s="124">
        <v>202551</v>
      </c>
      <c r="D17" s="125">
        <v>311987.90000000002</v>
      </c>
      <c r="E17" s="124">
        <v>299613</v>
      </c>
      <c r="F17" s="126">
        <f t="shared" si="0"/>
        <v>147.91978316572124</v>
      </c>
      <c r="G17" s="127">
        <f t="shared" si="1"/>
        <v>96.033532069673214</v>
      </c>
    </row>
    <row r="18" spans="1:7" ht="15" customHeight="1" x14ac:dyDescent="0.25">
      <c r="A18" s="110" t="s">
        <v>58</v>
      </c>
      <c r="B18" s="111" t="s">
        <v>59</v>
      </c>
      <c r="C18" s="112">
        <f>C19+C20</f>
        <v>186958</v>
      </c>
      <c r="D18" s="113">
        <f>D19+D20</f>
        <v>142146.4</v>
      </c>
      <c r="E18" s="112">
        <f>E19+E20</f>
        <v>117078</v>
      </c>
      <c r="F18" s="114">
        <f t="shared" si="0"/>
        <v>62.622621123460888</v>
      </c>
      <c r="G18" s="115">
        <f t="shared" si="1"/>
        <v>82.364379259692839</v>
      </c>
    </row>
    <row r="19" spans="1:7" ht="15" customHeight="1" x14ac:dyDescent="0.25">
      <c r="A19" s="116"/>
      <c r="B19" s="117" t="s">
        <v>50</v>
      </c>
      <c r="C19" s="118">
        <v>86478</v>
      </c>
      <c r="D19" s="119">
        <v>98214</v>
      </c>
      <c r="E19" s="118">
        <v>88869</v>
      </c>
      <c r="F19" s="121">
        <f t="shared" si="0"/>
        <v>102.76486505238327</v>
      </c>
      <c r="G19" s="122">
        <f t="shared" si="1"/>
        <v>90.485063229274857</v>
      </c>
    </row>
    <row r="20" spans="1:7" ht="15" customHeight="1" x14ac:dyDescent="0.25">
      <c r="A20" s="116"/>
      <c r="B20" s="123" t="s">
        <v>51</v>
      </c>
      <c r="C20" s="124">
        <v>100480</v>
      </c>
      <c r="D20" s="125">
        <v>43932.4</v>
      </c>
      <c r="E20" s="124">
        <v>28209</v>
      </c>
      <c r="F20" s="126">
        <f t="shared" si="0"/>
        <v>28.07424363057325</v>
      </c>
      <c r="G20" s="127">
        <f t="shared" si="1"/>
        <v>64.210013566297306</v>
      </c>
    </row>
    <row r="21" spans="1:7" ht="15" customHeight="1" x14ac:dyDescent="0.25">
      <c r="A21" s="110" t="s">
        <v>60</v>
      </c>
      <c r="B21" s="111" t="s">
        <v>61</v>
      </c>
      <c r="C21" s="112">
        <f>C22+C23</f>
        <v>26975</v>
      </c>
      <c r="D21" s="113">
        <f>D22+D23</f>
        <v>40294.699999999997</v>
      </c>
      <c r="E21" s="112">
        <f>E22+E23</f>
        <v>35957</v>
      </c>
      <c r="F21" s="114">
        <f t="shared" si="0"/>
        <v>133.29749768303984</v>
      </c>
      <c r="G21" s="115">
        <f t="shared" si="1"/>
        <v>89.235060690363753</v>
      </c>
    </row>
    <row r="22" spans="1:7" ht="15" customHeight="1" x14ac:dyDescent="0.25">
      <c r="A22" s="116"/>
      <c r="B22" s="117" t="s">
        <v>50</v>
      </c>
      <c r="C22" s="118">
        <v>19525</v>
      </c>
      <c r="D22" s="119">
        <v>35004.5</v>
      </c>
      <c r="E22" s="118">
        <v>32918</v>
      </c>
      <c r="F22" s="121">
        <f t="shared" si="0"/>
        <v>168.59411011523687</v>
      </c>
      <c r="G22" s="122">
        <f t="shared" si="1"/>
        <v>94.039337799425795</v>
      </c>
    </row>
    <row r="23" spans="1:7" ht="15" customHeight="1" x14ac:dyDescent="0.25">
      <c r="A23" s="116"/>
      <c r="B23" s="123" t="s">
        <v>51</v>
      </c>
      <c r="C23" s="124">
        <v>7450</v>
      </c>
      <c r="D23" s="125">
        <v>5290.2</v>
      </c>
      <c r="E23" s="124">
        <v>3039</v>
      </c>
      <c r="F23" s="126">
        <f t="shared" si="0"/>
        <v>40.791946308724832</v>
      </c>
      <c r="G23" s="127">
        <f t="shared" si="1"/>
        <v>57.445843257343768</v>
      </c>
    </row>
    <row r="24" spans="1:7" ht="15" customHeight="1" x14ac:dyDescent="0.25">
      <c r="A24" s="110" t="s">
        <v>62</v>
      </c>
      <c r="B24" s="111" t="s">
        <v>63</v>
      </c>
      <c r="C24" s="112">
        <f>C25+C26</f>
        <v>11740</v>
      </c>
      <c r="D24" s="113">
        <f>D25+D26</f>
        <v>12483</v>
      </c>
      <c r="E24" s="112">
        <f>E25+E26</f>
        <v>9099</v>
      </c>
      <c r="F24" s="114">
        <f t="shared" si="0"/>
        <v>77.504258943781949</v>
      </c>
      <c r="G24" s="115">
        <f t="shared" si="1"/>
        <v>72.891131939437642</v>
      </c>
    </row>
    <row r="25" spans="1:7" ht="15" customHeight="1" x14ac:dyDescent="0.25">
      <c r="A25" s="116"/>
      <c r="B25" s="117" t="s">
        <v>50</v>
      </c>
      <c r="C25" s="118">
        <v>7740</v>
      </c>
      <c r="D25" s="119">
        <v>9355</v>
      </c>
      <c r="E25" s="118">
        <v>9099</v>
      </c>
      <c r="F25" s="121">
        <f t="shared" si="0"/>
        <v>117.55813953488372</v>
      </c>
      <c r="G25" s="122">
        <f t="shared" si="1"/>
        <v>97.26349545697488</v>
      </c>
    </row>
    <row r="26" spans="1:7" ht="15" customHeight="1" x14ac:dyDescent="0.25">
      <c r="A26" s="116"/>
      <c r="B26" s="123" t="s">
        <v>51</v>
      </c>
      <c r="C26" s="124">
        <v>4000</v>
      </c>
      <c r="D26" s="125">
        <v>3128</v>
      </c>
      <c r="E26" s="124">
        <v>0</v>
      </c>
      <c r="F26" s="126">
        <f t="shared" si="0"/>
        <v>0</v>
      </c>
      <c r="G26" s="127">
        <f t="shared" si="1"/>
        <v>0</v>
      </c>
    </row>
    <row r="27" spans="1:7" ht="15" customHeight="1" x14ac:dyDescent="0.25">
      <c r="A27" s="110" t="s">
        <v>64</v>
      </c>
      <c r="B27" s="111" t="s">
        <v>65</v>
      </c>
      <c r="C27" s="112">
        <f>C28+C29</f>
        <v>659687</v>
      </c>
      <c r="D27" s="113">
        <f>D28+D29</f>
        <v>731325</v>
      </c>
      <c r="E27" s="112">
        <f>E28+E29</f>
        <v>55313</v>
      </c>
      <c r="F27" s="114">
        <f t="shared" si="0"/>
        <v>8.3847339723232377</v>
      </c>
      <c r="G27" s="115">
        <f t="shared" si="1"/>
        <v>7.5633952073291626</v>
      </c>
    </row>
    <row r="28" spans="1:7" ht="15" customHeight="1" x14ac:dyDescent="0.25">
      <c r="A28" s="116"/>
      <c r="B28" s="117" t="s">
        <v>50</v>
      </c>
      <c r="C28" s="118">
        <v>14100</v>
      </c>
      <c r="D28" s="119">
        <v>24691</v>
      </c>
      <c r="E28" s="118">
        <v>22892</v>
      </c>
      <c r="F28" s="121">
        <f t="shared" si="0"/>
        <v>162.35460992907801</v>
      </c>
      <c r="G28" s="122">
        <f t="shared" si="1"/>
        <v>92.71394435219311</v>
      </c>
    </row>
    <row r="29" spans="1:7" ht="15" customHeight="1" x14ac:dyDescent="0.25">
      <c r="A29" s="116"/>
      <c r="B29" s="123" t="s">
        <v>51</v>
      </c>
      <c r="C29" s="124">
        <v>645587</v>
      </c>
      <c r="D29" s="125">
        <v>706634</v>
      </c>
      <c r="E29" s="124">
        <v>32421</v>
      </c>
      <c r="F29" s="126">
        <f t="shared" si="0"/>
        <v>5.0219412720516363</v>
      </c>
      <c r="G29" s="127">
        <f t="shared" si="1"/>
        <v>4.5880894494179447</v>
      </c>
    </row>
    <row r="30" spans="1:7" ht="15" customHeight="1" x14ac:dyDescent="0.25">
      <c r="A30" s="110" t="s">
        <v>66</v>
      </c>
      <c r="B30" s="111" t="s">
        <v>67</v>
      </c>
      <c r="C30" s="112">
        <f>C31+C32</f>
        <v>316966</v>
      </c>
      <c r="D30" s="113">
        <f>D31+D32</f>
        <v>383342.5</v>
      </c>
      <c r="E30" s="112">
        <f>E31+E32</f>
        <v>294774</v>
      </c>
      <c r="F30" s="114">
        <f t="shared" si="0"/>
        <v>92.998618148318741</v>
      </c>
      <c r="G30" s="115">
        <f t="shared" si="1"/>
        <v>76.895726406542451</v>
      </c>
    </row>
    <row r="31" spans="1:7" ht="15" customHeight="1" x14ac:dyDescent="0.25">
      <c r="A31" s="116"/>
      <c r="B31" s="117" t="s">
        <v>50</v>
      </c>
      <c r="C31" s="118">
        <v>269953</v>
      </c>
      <c r="D31" s="119">
        <v>297124.5</v>
      </c>
      <c r="E31" s="118">
        <v>267752</v>
      </c>
      <c r="F31" s="121">
        <f t="shared" si="0"/>
        <v>99.184672887502629</v>
      </c>
      <c r="G31" s="122">
        <f t="shared" si="1"/>
        <v>90.114413318322789</v>
      </c>
    </row>
    <row r="32" spans="1:7" ht="15" customHeight="1" x14ac:dyDescent="0.25">
      <c r="A32" s="116"/>
      <c r="B32" s="123" t="s">
        <v>51</v>
      </c>
      <c r="C32" s="124">
        <v>47013</v>
      </c>
      <c r="D32" s="125">
        <v>86218</v>
      </c>
      <c r="E32" s="124">
        <v>27022</v>
      </c>
      <c r="F32" s="126">
        <f t="shared" si="0"/>
        <v>57.477718928806929</v>
      </c>
      <c r="G32" s="127">
        <f t="shared" si="1"/>
        <v>31.341483216961656</v>
      </c>
    </row>
    <row r="33" spans="1:7" ht="15" customHeight="1" x14ac:dyDescent="0.25">
      <c r="A33" s="110" t="s">
        <v>68</v>
      </c>
      <c r="B33" s="111" t="s">
        <v>69</v>
      </c>
      <c r="C33" s="112">
        <f>C34+C35</f>
        <v>280</v>
      </c>
      <c r="D33" s="113">
        <f>D34+D35</f>
        <v>1704.2</v>
      </c>
      <c r="E33" s="112">
        <f>E34+E35</f>
        <v>1667</v>
      </c>
      <c r="F33" s="114">
        <f t="shared" si="0"/>
        <v>595.35714285714278</v>
      </c>
      <c r="G33" s="115">
        <f t="shared" si="1"/>
        <v>97.817157610609087</v>
      </c>
    </row>
    <row r="34" spans="1:7" ht="15" customHeight="1" x14ac:dyDescent="0.25">
      <c r="A34" s="116"/>
      <c r="B34" s="117" t="s">
        <v>50</v>
      </c>
      <c r="C34" s="118">
        <v>280</v>
      </c>
      <c r="D34" s="119">
        <v>1704.2</v>
      </c>
      <c r="E34" s="118">
        <v>1667</v>
      </c>
      <c r="F34" s="121">
        <f t="shared" si="0"/>
        <v>595.35714285714278</v>
      </c>
      <c r="G34" s="122">
        <f t="shared" si="1"/>
        <v>97.817157610609087</v>
      </c>
    </row>
    <row r="35" spans="1:7" ht="15" customHeight="1" thickBot="1" x14ac:dyDescent="0.3">
      <c r="A35" s="128"/>
      <c r="B35" s="129" t="s">
        <v>51</v>
      </c>
      <c r="C35" s="130">
        <v>0</v>
      </c>
      <c r="D35" s="131">
        <v>0</v>
      </c>
      <c r="E35" s="132">
        <v>0</v>
      </c>
      <c r="F35" s="133">
        <v>0</v>
      </c>
      <c r="G35" s="134">
        <v>0</v>
      </c>
    </row>
    <row r="36" spans="1:7" s="141" customFormat="1" ht="16.5" customHeight="1" thickTop="1" x14ac:dyDescent="0.25">
      <c r="A36" s="135"/>
      <c r="B36" s="136" t="s">
        <v>70</v>
      </c>
      <c r="C36" s="137">
        <f t="shared" ref="C36:E37" si="2">C7+C10+C13+C16+C19+C22+C25+C28+C31+C34</f>
        <v>649343</v>
      </c>
      <c r="D36" s="138">
        <f t="shared" si="2"/>
        <v>847503.6</v>
      </c>
      <c r="E36" s="137">
        <f t="shared" si="2"/>
        <v>777789</v>
      </c>
      <c r="F36" s="139">
        <f>E36/C36*100</f>
        <v>119.78091701920248</v>
      </c>
      <c r="G36" s="140">
        <f t="shared" si="1"/>
        <v>91.774123437351776</v>
      </c>
    </row>
    <row r="37" spans="1:7" s="141" customFormat="1" ht="16.5" customHeight="1" thickBot="1" x14ac:dyDescent="0.3">
      <c r="A37" s="142"/>
      <c r="B37" s="143" t="s">
        <v>71</v>
      </c>
      <c r="C37" s="144">
        <f t="shared" si="2"/>
        <v>1154513</v>
      </c>
      <c r="D37" s="145">
        <f t="shared" si="2"/>
        <v>1275764.9000000001</v>
      </c>
      <c r="E37" s="144">
        <f t="shared" si="2"/>
        <v>407435</v>
      </c>
      <c r="F37" s="146">
        <f>E37/C37*100</f>
        <v>35.290637697453384</v>
      </c>
      <c r="G37" s="147">
        <f t="shared" si="1"/>
        <v>31.936526863217509</v>
      </c>
    </row>
    <row r="38" spans="1:7" s="141" customFormat="1" ht="16.5" customHeight="1" thickTop="1" thickBot="1" x14ac:dyDescent="0.3">
      <c r="A38" s="148"/>
      <c r="B38" s="149" t="s">
        <v>72</v>
      </c>
      <c r="C38" s="150">
        <f>C36+C37</f>
        <v>1803856</v>
      </c>
      <c r="D38" s="151">
        <f t="shared" ref="D38:E38" si="3">D36+D37</f>
        <v>2123268.5</v>
      </c>
      <c r="E38" s="150">
        <f t="shared" si="3"/>
        <v>1185224</v>
      </c>
      <c r="F38" s="152">
        <f>E38/C38*100</f>
        <v>65.705023017358371</v>
      </c>
      <c r="G38" s="153">
        <f t="shared" si="1"/>
        <v>55.820731103956</v>
      </c>
    </row>
    <row r="39" spans="1:7" s="141" customFormat="1" ht="16.5" customHeight="1" thickTop="1" thickBot="1" x14ac:dyDescent="0.3">
      <c r="A39" s="154"/>
      <c r="B39" s="155" t="s">
        <v>73</v>
      </c>
      <c r="C39" s="156">
        <v>-100000</v>
      </c>
      <c r="D39" s="157">
        <f>'[1]Příjmy k 31.12.2016   '!C42-'Výdaje k 31.12.2016  '!D38</f>
        <v>-63511.699999999953</v>
      </c>
      <c r="E39" s="156">
        <f>'[1]Příjmy k 31.12.2016   '!D42-'Výdaje k 31.12.2016  '!E38</f>
        <v>22558</v>
      </c>
      <c r="F39" s="158">
        <f>E39/C39*100</f>
        <v>-22.558</v>
      </c>
      <c r="G39" s="159">
        <f t="shared" si="1"/>
        <v>-35.517865212236508</v>
      </c>
    </row>
    <row r="40" spans="1:7" s="141" customFormat="1" ht="16.5" customHeight="1" thickTop="1" x14ac:dyDescent="0.25">
      <c r="A40" s="160"/>
      <c r="B40" s="161" t="s">
        <v>74</v>
      </c>
      <c r="C40" s="162">
        <f>C41+C42+C43+C44+C45</f>
        <v>100000</v>
      </c>
      <c r="D40" s="163">
        <f>D41+D42+D43+D44+D45</f>
        <v>63511.7</v>
      </c>
      <c r="E40" s="164">
        <f>E41+E42+E43+E44+E45</f>
        <v>-22558</v>
      </c>
      <c r="F40" s="165">
        <f>E40/C40*100</f>
        <v>-22.558</v>
      </c>
      <c r="G40" s="166">
        <f t="shared" si="1"/>
        <v>-35.517865212236487</v>
      </c>
    </row>
    <row r="41" spans="1:7" ht="15" customHeight="1" x14ac:dyDescent="0.25">
      <c r="A41" s="167"/>
      <c r="B41" s="168" t="s">
        <v>75</v>
      </c>
      <c r="C41" s="124">
        <v>0</v>
      </c>
      <c r="D41" s="125">
        <v>0</v>
      </c>
      <c r="E41" s="124">
        <v>0</v>
      </c>
      <c r="F41" s="169">
        <v>0</v>
      </c>
      <c r="G41" s="127">
        <v>0</v>
      </c>
    </row>
    <row r="42" spans="1:7" ht="15" customHeight="1" x14ac:dyDescent="0.25">
      <c r="A42" s="167"/>
      <c r="B42" s="168" t="s">
        <v>76</v>
      </c>
      <c r="C42" s="124">
        <v>0</v>
      </c>
      <c r="D42" s="125">
        <v>0</v>
      </c>
      <c r="E42" s="124">
        <v>0</v>
      </c>
      <c r="F42" s="169">
        <v>0</v>
      </c>
      <c r="G42" s="127">
        <v>0</v>
      </c>
    </row>
    <row r="43" spans="1:7" ht="15" customHeight="1" x14ac:dyDescent="0.25">
      <c r="A43" s="167"/>
      <c r="B43" s="168" t="s">
        <v>77</v>
      </c>
      <c r="C43" s="124">
        <v>100000</v>
      </c>
      <c r="D43" s="125">
        <v>63511.7</v>
      </c>
      <c r="E43" s="124">
        <v>-22523</v>
      </c>
      <c r="F43" s="126">
        <f>E43/C43*100</f>
        <v>-22.523</v>
      </c>
      <c r="G43" s="127">
        <f>E43/D43*100</f>
        <v>-35.462757255749729</v>
      </c>
    </row>
    <row r="44" spans="1:7" ht="15" customHeight="1" x14ac:dyDescent="0.25">
      <c r="A44" s="167"/>
      <c r="B44" s="168" t="s">
        <v>78</v>
      </c>
      <c r="C44" s="124"/>
      <c r="D44" s="125"/>
      <c r="E44" s="124"/>
      <c r="F44" s="126"/>
      <c r="G44" s="170"/>
    </row>
    <row r="45" spans="1:7" ht="15" customHeight="1" thickBot="1" x14ac:dyDescent="0.3">
      <c r="A45" s="171"/>
      <c r="B45" s="172" t="s">
        <v>79</v>
      </c>
      <c r="C45" s="173">
        <v>0</v>
      </c>
      <c r="D45" s="174">
        <v>0</v>
      </c>
      <c r="E45" s="173">
        <v>-35</v>
      </c>
      <c r="F45" s="175">
        <v>0</v>
      </c>
      <c r="G45" s="176">
        <v>0</v>
      </c>
    </row>
  </sheetData>
  <pageMargins left="0.62992125984251968" right="0.62992125984251968" top="0.35433070866141736" bottom="0.35433070866141736" header="0.35433070866141736" footer="0.35433070866141736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 k 31.12.2016   </vt:lpstr>
      <vt:lpstr>Výdaje k 31.12.2016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Plachá Radka</cp:lastModifiedBy>
  <cp:lastPrinted>2017-06-07T04:51:12Z</cp:lastPrinted>
  <dcterms:created xsi:type="dcterms:W3CDTF">2017-02-20T11:48:39Z</dcterms:created>
  <dcterms:modified xsi:type="dcterms:W3CDTF">2017-06-07T04:51:20Z</dcterms:modified>
</cp:coreProperties>
</file>