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POČET 2010 - 2021\Rozpočet 2021\RMC\Návrh ZMČ\"/>
    </mc:Choice>
  </mc:AlternateContent>
  <xr:revisionPtr revIDLastSave="0" documentId="13_ncr:1_{56735063-A07C-4B26-AF7D-CC94DF0E7F3F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Střednědobý výhled MČ" sheetId="1" r:id="rId1"/>
    <sheet name="Střednědobý výhled PO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63" i="4" l="1"/>
  <c r="E163" i="4"/>
  <c r="E139" i="4"/>
  <c r="E151" i="4"/>
  <c r="J151" i="4"/>
  <c r="I151" i="4"/>
  <c r="H151" i="4"/>
  <c r="G151" i="4"/>
  <c r="F151" i="4"/>
  <c r="I159" i="4"/>
  <c r="H159" i="4"/>
  <c r="G159" i="4"/>
  <c r="F159" i="4"/>
  <c r="E159" i="4"/>
  <c r="J159" i="4"/>
  <c r="G155" i="4" l="1"/>
  <c r="F155" i="4"/>
  <c r="E147" i="4"/>
  <c r="E155" i="4"/>
  <c r="G146" i="4" l="1"/>
  <c r="H146" i="4" s="1"/>
  <c r="F146" i="4"/>
  <c r="F147" i="4" s="1"/>
  <c r="F145" i="4"/>
  <c r="G145" i="4" s="1"/>
  <c r="D145" i="4"/>
  <c r="E144" i="4"/>
  <c r="E143" i="4"/>
  <c r="G142" i="4"/>
  <c r="H142" i="4" s="1"/>
  <c r="F142" i="4"/>
  <c r="F143" i="4" s="1"/>
  <c r="F141" i="4"/>
  <c r="G141" i="4" s="1"/>
  <c r="D141" i="4"/>
  <c r="E140" i="4"/>
  <c r="G138" i="4"/>
  <c r="H138" i="4" s="1"/>
  <c r="F138" i="4"/>
  <c r="F137" i="4"/>
  <c r="F139" i="4" s="1"/>
  <c r="D137" i="4"/>
  <c r="E136" i="4"/>
  <c r="E135" i="4"/>
  <c r="G134" i="4"/>
  <c r="H134" i="4" s="1"/>
  <c r="F134" i="4"/>
  <c r="F135" i="4" s="1"/>
  <c r="F133" i="4"/>
  <c r="G133" i="4" s="1"/>
  <c r="D133" i="4"/>
  <c r="E127" i="4"/>
  <c r="F126" i="4"/>
  <c r="F127" i="4" s="1"/>
  <c r="F125" i="4"/>
  <c r="G125" i="4" s="1"/>
  <c r="H125" i="4" s="1"/>
  <c r="I125" i="4" s="1"/>
  <c r="J125" i="4" s="1"/>
  <c r="D125" i="4"/>
  <c r="E124" i="4"/>
  <c r="F123" i="4"/>
  <c r="E123" i="4"/>
  <c r="G122" i="4"/>
  <c r="G123" i="4" s="1"/>
  <c r="F122" i="4"/>
  <c r="F121" i="4"/>
  <c r="G121" i="4" s="1"/>
  <c r="H121" i="4" s="1"/>
  <c r="I121" i="4" s="1"/>
  <c r="J121" i="4" s="1"/>
  <c r="D121" i="4"/>
  <c r="E120" i="4"/>
  <c r="E119" i="4"/>
  <c r="F118" i="4"/>
  <c r="F119" i="4" s="1"/>
  <c r="F117" i="4"/>
  <c r="G117" i="4" s="1"/>
  <c r="H117" i="4" s="1"/>
  <c r="I117" i="4" s="1"/>
  <c r="J117" i="4" s="1"/>
  <c r="D117" i="4"/>
  <c r="E116" i="4"/>
  <c r="F115" i="4"/>
  <c r="E115" i="4"/>
  <c r="G114" i="4"/>
  <c r="G115" i="4" s="1"/>
  <c r="F114" i="4"/>
  <c r="H113" i="4"/>
  <c r="I113" i="4" s="1"/>
  <c r="J113" i="4" s="1"/>
  <c r="G113" i="4"/>
  <c r="F113" i="4"/>
  <c r="D113" i="4"/>
  <c r="E112" i="4"/>
  <c r="E111" i="4"/>
  <c r="F110" i="4"/>
  <c r="F111" i="4" s="1"/>
  <c r="F109" i="4"/>
  <c r="G109" i="4" s="1"/>
  <c r="H109" i="4" s="1"/>
  <c r="I109" i="4" s="1"/>
  <c r="J109" i="4" s="1"/>
  <c r="D109" i="4"/>
  <c r="E108" i="4"/>
  <c r="F107" i="4"/>
  <c r="E107" i="4"/>
  <c r="G106" i="4"/>
  <c r="G107" i="4" s="1"/>
  <c r="F106" i="4"/>
  <c r="H105" i="4"/>
  <c r="I105" i="4" s="1"/>
  <c r="J105" i="4" s="1"/>
  <c r="G105" i="4"/>
  <c r="F105" i="4"/>
  <c r="D105" i="4"/>
  <c r="E104" i="4"/>
  <c r="E103" i="4"/>
  <c r="F102" i="4"/>
  <c r="F103" i="4" s="1"/>
  <c r="F101" i="4"/>
  <c r="G101" i="4" s="1"/>
  <c r="H101" i="4" s="1"/>
  <c r="I101" i="4" s="1"/>
  <c r="J101" i="4" s="1"/>
  <c r="D101" i="4"/>
  <c r="E100" i="4"/>
  <c r="F99" i="4"/>
  <c r="E99" i="4"/>
  <c r="G98" i="4"/>
  <c r="G99" i="4" s="1"/>
  <c r="F98" i="4"/>
  <c r="H97" i="4"/>
  <c r="I97" i="4" s="1"/>
  <c r="J97" i="4" s="1"/>
  <c r="G97" i="4"/>
  <c r="F97" i="4"/>
  <c r="D97" i="4"/>
  <c r="E96" i="4"/>
  <c r="E95" i="4"/>
  <c r="F94" i="4"/>
  <c r="F95" i="4" s="1"/>
  <c r="F93" i="4"/>
  <c r="G93" i="4" s="1"/>
  <c r="H93" i="4" s="1"/>
  <c r="I93" i="4" s="1"/>
  <c r="J93" i="4" s="1"/>
  <c r="D93" i="4"/>
  <c r="E92" i="4"/>
  <c r="F91" i="4"/>
  <c r="E91" i="4"/>
  <c r="F90" i="4"/>
  <c r="G90" i="4" s="1"/>
  <c r="H90" i="4" s="1"/>
  <c r="H89" i="4"/>
  <c r="I89" i="4" s="1"/>
  <c r="J89" i="4" s="1"/>
  <c r="G89" i="4"/>
  <c r="F89" i="4"/>
  <c r="D89" i="4"/>
  <c r="E83" i="4"/>
  <c r="F82" i="4"/>
  <c r="G82" i="4" s="1"/>
  <c r="H82" i="4" s="1"/>
  <c r="F81" i="4"/>
  <c r="F83" i="4" s="1"/>
  <c r="D81" i="4"/>
  <c r="E80" i="4"/>
  <c r="E79" i="4"/>
  <c r="G78" i="4"/>
  <c r="F78" i="4"/>
  <c r="F79" i="4" s="1"/>
  <c r="F77" i="4"/>
  <c r="G77" i="4" s="1"/>
  <c r="H77" i="4" s="1"/>
  <c r="I77" i="4" s="1"/>
  <c r="J77" i="4" s="1"/>
  <c r="D77" i="4"/>
  <c r="E76" i="4"/>
  <c r="E75" i="4"/>
  <c r="G74" i="4"/>
  <c r="H74" i="4" s="1"/>
  <c r="F74" i="4"/>
  <c r="F73" i="4"/>
  <c r="F75" i="4" s="1"/>
  <c r="D73" i="4"/>
  <c r="E72" i="4"/>
  <c r="E71" i="4"/>
  <c r="D71" i="4"/>
  <c r="F70" i="4"/>
  <c r="G70" i="4" s="1"/>
  <c r="G69" i="4"/>
  <c r="H69" i="4" s="1"/>
  <c r="I69" i="4" s="1"/>
  <c r="J69" i="4" s="1"/>
  <c r="F69" i="4"/>
  <c r="D69" i="4"/>
  <c r="E68" i="4"/>
  <c r="E67" i="4"/>
  <c r="F66" i="4"/>
  <c r="F67" i="4" s="1"/>
  <c r="G65" i="4"/>
  <c r="H65" i="4" s="1"/>
  <c r="I65" i="4" s="1"/>
  <c r="J65" i="4" s="1"/>
  <c r="F65" i="4"/>
  <c r="D65" i="4"/>
  <c r="E64" i="4"/>
  <c r="F63" i="4"/>
  <c r="E63" i="4"/>
  <c r="F62" i="4"/>
  <c r="G62" i="4" s="1"/>
  <c r="G61" i="4"/>
  <c r="H61" i="4" s="1"/>
  <c r="I61" i="4" s="1"/>
  <c r="J61" i="4" s="1"/>
  <c r="F61" i="4"/>
  <c r="D61" i="4"/>
  <c r="E60" i="4"/>
  <c r="E59" i="4"/>
  <c r="F58" i="4"/>
  <c r="F59" i="4" s="1"/>
  <c r="G57" i="4"/>
  <c r="H57" i="4" s="1"/>
  <c r="I57" i="4" s="1"/>
  <c r="J57" i="4" s="1"/>
  <c r="F57" i="4"/>
  <c r="D57" i="4"/>
  <c r="E56" i="4"/>
  <c r="F55" i="4"/>
  <c r="E55" i="4"/>
  <c r="F54" i="4"/>
  <c r="G54" i="4" s="1"/>
  <c r="G53" i="4"/>
  <c r="H53" i="4" s="1"/>
  <c r="I53" i="4" s="1"/>
  <c r="J53" i="4" s="1"/>
  <c r="F53" i="4"/>
  <c r="D53" i="4"/>
  <c r="E52" i="4"/>
  <c r="E51" i="4"/>
  <c r="F50" i="4"/>
  <c r="F51" i="4" s="1"/>
  <c r="G49" i="4"/>
  <c r="H49" i="4" s="1"/>
  <c r="I49" i="4" s="1"/>
  <c r="J49" i="4" s="1"/>
  <c r="F49" i="4"/>
  <c r="D49" i="4"/>
  <c r="E48" i="4"/>
  <c r="F47" i="4"/>
  <c r="E47" i="4"/>
  <c r="F46" i="4"/>
  <c r="G46" i="4" s="1"/>
  <c r="G45" i="4"/>
  <c r="H45" i="4" s="1"/>
  <c r="I45" i="4" s="1"/>
  <c r="J45" i="4" s="1"/>
  <c r="F45" i="4"/>
  <c r="D45" i="4"/>
  <c r="F40" i="4"/>
  <c r="E40" i="4"/>
  <c r="H39" i="4"/>
  <c r="I39" i="4" s="1"/>
  <c r="G39" i="4"/>
  <c r="F39" i="4"/>
  <c r="F38" i="4"/>
  <c r="G38" i="4" s="1"/>
  <c r="D38" i="4"/>
  <c r="E37" i="4"/>
  <c r="E36" i="4"/>
  <c r="F35" i="4"/>
  <c r="F36" i="4" s="1"/>
  <c r="J34" i="4"/>
  <c r="D34" i="4"/>
  <c r="E33" i="4"/>
  <c r="F32" i="4"/>
  <c r="E32" i="4"/>
  <c r="H31" i="4"/>
  <c r="I31" i="4" s="1"/>
  <c r="G31" i="4"/>
  <c r="F31" i="4"/>
  <c r="F30" i="4"/>
  <c r="G30" i="4" s="1"/>
  <c r="D30" i="4"/>
  <c r="E29" i="4"/>
  <c r="E28" i="4"/>
  <c r="F27" i="4"/>
  <c r="F28" i="4" s="1"/>
  <c r="G26" i="4"/>
  <c r="H26" i="4" s="1"/>
  <c r="I26" i="4" s="1"/>
  <c r="J26" i="4" s="1"/>
  <c r="F26" i="4"/>
  <c r="D26" i="4"/>
  <c r="E25" i="4"/>
  <c r="E24" i="4"/>
  <c r="F23" i="4"/>
  <c r="G23" i="4" s="1"/>
  <c r="F22" i="4"/>
  <c r="G22" i="4" s="1"/>
  <c r="H22" i="4" s="1"/>
  <c r="I22" i="4" s="1"/>
  <c r="J22" i="4" s="1"/>
  <c r="D22" i="4"/>
  <c r="E21" i="4"/>
  <c r="E20" i="4"/>
  <c r="F19" i="4"/>
  <c r="F20" i="4" s="1"/>
  <c r="G18" i="4"/>
  <c r="H18" i="4" s="1"/>
  <c r="I18" i="4" s="1"/>
  <c r="J18" i="4" s="1"/>
  <c r="F18" i="4"/>
  <c r="D18" i="4"/>
  <c r="E17" i="4"/>
  <c r="F16" i="4"/>
  <c r="E16" i="4"/>
  <c r="F15" i="4"/>
  <c r="G15" i="4" s="1"/>
  <c r="F14" i="4"/>
  <c r="G14" i="4" s="1"/>
  <c r="H14" i="4" s="1"/>
  <c r="I14" i="4" s="1"/>
  <c r="J14" i="4" s="1"/>
  <c r="D14" i="4"/>
  <c r="E12" i="4"/>
  <c r="F11" i="4"/>
  <c r="F12" i="4" s="1"/>
  <c r="F10" i="4"/>
  <c r="G10" i="4" s="1"/>
  <c r="H10" i="4" s="1"/>
  <c r="I10" i="4" s="1"/>
  <c r="J10" i="4" s="1"/>
  <c r="D10" i="4"/>
  <c r="F8" i="4"/>
  <c r="E8" i="4"/>
  <c r="G7" i="4"/>
  <c r="F7" i="4"/>
  <c r="F6" i="4"/>
  <c r="G6" i="4" s="1"/>
  <c r="H6" i="4" s="1"/>
  <c r="I6" i="4" s="1"/>
  <c r="J6" i="4" s="1"/>
  <c r="D6" i="4"/>
  <c r="F24" i="4" l="1"/>
  <c r="G135" i="4"/>
  <c r="H133" i="4"/>
  <c r="I133" i="4" s="1"/>
  <c r="J133" i="4" s="1"/>
  <c r="I138" i="4"/>
  <c r="G143" i="4"/>
  <c r="H141" i="4"/>
  <c r="I141" i="4" s="1"/>
  <c r="J141" i="4" s="1"/>
  <c r="I146" i="4"/>
  <c r="I134" i="4"/>
  <c r="I142" i="4"/>
  <c r="H145" i="4"/>
  <c r="I145" i="4" s="1"/>
  <c r="J145" i="4" s="1"/>
  <c r="G147" i="4"/>
  <c r="G137" i="4"/>
  <c r="H137" i="4" s="1"/>
  <c r="I137" i="4" s="1"/>
  <c r="J137" i="4" s="1"/>
  <c r="H91" i="4"/>
  <c r="I90" i="4"/>
  <c r="H98" i="4"/>
  <c r="H106" i="4"/>
  <c r="H114" i="4"/>
  <c r="H122" i="4"/>
  <c r="G91" i="4"/>
  <c r="G94" i="4"/>
  <c r="G102" i="4"/>
  <c r="G110" i="4"/>
  <c r="G118" i="4"/>
  <c r="G126" i="4"/>
  <c r="G63" i="4"/>
  <c r="H62" i="4"/>
  <c r="I74" i="4"/>
  <c r="I82" i="4"/>
  <c r="G71" i="4"/>
  <c r="H70" i="4"/>
  <c r="G47" i="4"/>
  <c r="H46" i="4"/>
  <c r="G79" i="4"/>
  <c r="G55" i="4"/>
  <c r="H54" i="4"/>
  <c r="G50" i="4"/>
  <c r="G58" i="4"/>
  <c r="G66" i="4"/>
  <c r="F71" i="4"/>
  <c r="G73" i="4"/>
  <c r="H78" i="4"/>
  <c r="G81" i="4"/>
  <c r="J31" i="4"/>
  <c r="J32" i="4" s="1"/>
  <c r="G16" i="4"/>
  <c r="H15" i="4"/>
  <c r="H30" i="4"/>
  <c r="I30" i="4" s="1"/>
  <c r="J30" i="4" s="1"/>
  <c r="G32" i="4"/>
  <c r="J39" i="4"/>
  <c r="J40" i="4" s="1"/>
  <c r="G24" i="4"/>
  <c r="H23" i="4"/>
  <c r="H38" i="4"/>
  <c r="I38" i="4" s="1"/>
  <c r="J38" i="4" s="1"/>
  <c r="G40" i="4"/>
  <c r="G19" i="4"/>
  <c r="G27" i="4"/>
  <c r="G35" i="4"/>
  <c r="H32" i="4"/>
  <c r="G11" i="4"/>
  <c r="H11" i="4" s="1"/>
  <c r="I11" i="4" s="1"/>
  <c r="H12" i="4"/>
  <c r="G8" i="4"/>
  <c r="H7" i="4"/>
  <c r="I139" i="4" l="1"/>
  <c r="J138" i="4"/>
  <c r="J139" i="4" s="1"/>
  <c r="G139" i="4"/>
  <c r="H143" i="4"/>
  <c r="H147" i="4"/>
  <c r="H139" i="4"/>
  <c r="J142" i="4"/>
  <c r="J143" i="4" s="1"/>
  <c r="I143" i="4"/>
  <c r="J134" i="4"/>
  <c r="J135" i="4" s="1"/>
  <c r="I135" i="4"/>
  <c r="I147" i="4"/>
  <c r="J146" i="4"/>
  <c r="J147" i="4" s="1"/>
  <c r="H135" i="4"/>
  <c r="H94" i="4"/>
  <c r="G95" i="4"/>
  <c r="H110" i="4"/>
  <c r="G111" i="4"/>
  <c r="H123" i="4"/>
  <c r="I122" i="4"/>
  <c r="J90" i="4"/>
  <c r="J91" i="4" s="1"/>
  <c r="I91" i="4"/>
  <c r="H126" i="4"/>
  <c r="G127" i="4"/>
  <c r="H107" i="4"/>
  <c r="I106" i="4"/>
  <c r="H118" i="4"/>
  <c r="G119" i="4"/>
  <c r="H99" i="4"/>
  <c r="I98" i="4"/>
  <c r="H102" i="4"/>
  <c r="G103" i="4"/>
  <c r="H115" i="4"/>
  <c r="I114" i="4"/>
  <c r="H73" i="4"/>
  <c r="G75" i="4"/>
  <c r="G51" i="4"/>
  <c r="H50" i="4"/>
  <c r="H47" i="4"/>
  <c r="I46" i="4"/>
  <c r="J82" i="4"/>
  <c r="H63" i="4"/>
  <c r="I62" i="4"/>
  <c r="H55" i="4"/>
  <c r="I54" i="4"/>
  <c r="H81" i="4"/>
  <c r="G83" i="4"/>
  <c r="G67" i="4"/>
  <c r="H66" i="4"/>
  <c r="H71" i="4"/>
  <c r="I70" i="4"/>
  <c r="J74" i="4"/>
  <c r="H79" i="4"/>
  <c r="I78" i="4"/>
  <c r="G59" i="4"/>
  <c r="H58" i="4"/>
  <c r="H16" i="4"/>
  <c r="I15" i="4"/>
  <c r="G36" i="4"/>
  <c r="H35" i="4"/>
  <c r="I40" i="4"/>
  <c r="G28" i="4"/>
  <c r="H27" i="4"/>
  <c r="H24" i="4"/>
  <c r="I23" i="4"/>
  <c r="H40" i="4"/>
  <c r="G20" i="4"/>
  <c r="H19" i="4"/>
  <c r="I32" i="4"/>
  <c r="G12" i="4"/>
  <c r="I12" i="4"/>
  <c r="J11" i="4"/>
  <c r="J12" i="4" s="1"/>
  <c r="H8" i="4"/>
  <c r="I7" i="4"/>
  <c r="J98" i="4" l="1"/>
  <c r="J99" i="4" s="1"/>
  <c r="I99" i="4"/>
  <c r="J114" i="4"/>
  <c r="J115" i="4" s="1"/>
  <c r="I115" i="4"/>
  <c r="J106" i="4"/>
  <c r="J107" i="4" s="1"/>
  <c r="I107" i="4"/>
  <c r="H111" i="4"/>
  <c r="I110" i="4"/>
  <c r="J122" i="4"/>
  <c r="J123" i="4" s="1"/>
  <c r="I123" i="4"/>
  <c r="H103" i="4"/>
  <c r="I102" i="4"/>
  <c r="H119" i="4"/>
  <c r="I118" i="4"/>
  <c r="H127" i="4"/>
  <c r="I126" i="4"/>
  <c r="H95" i="4"/>
  <c r="I94" i="4"/>
  <c r="J78" i="4"/>
  <c r="J79" i="4" s="1"/>
  <c r="I79" i="4"/>
  <c r="J70" i="4"/>
  <c r="J71" i="4" s="1"/>
  <c r="I71" i="4"/>
  <c r="I63" i="4"/>
  <c r="J62" i="4"/>
  <c r="J63" i="4" s="1"/>
  <c r="I47" i="4"/>
  <c r="J46" i="4"/>
  <c r="J47" i="4" s="1"/>
  <c r="I81" i="4"/>
  <c r="H83" i="4"/>
  <c r="I73" i="4"/>
  <c r="H75" i="4"/>
  <c r="I58" i="4"/>
  <c r="H59" i="4"/>
  <c r="I66" i="4"/>
  <c r="H67" i="4"/>
  <c r="I55" i="4"/>
  <c r="J54" i="4"/>
  <c r="J55" i="4" s="1"/>
  <c r="I50" i="4"/>
  <c r="H51" i="4"/>
  <c r="I19" i="4"/>
  <c r="H20" i="4"/>
  <c r="I35" i="4"/>
  <c r="H36" i="4"/>
  <c r="I27" i="4"/>
  <c r="H28" i="4"/>
  <c r="I16" i="4"/>
  <c r="J15" i="4"/>
  <c r="J16" i="4" s="1"/>
  <c r="I24" i="4"/>
  <c r="J23" i="4"/>
  <c r="J24" i="4" s="1"/>
  <c r="J7" i="4"/>
  <c r="J8" i="4" s="1"/>
  <c r="I8" i="4"/>
  <c r="I103" i="4" l="1"/>
  <c r="J102" i="4"/>
  <c r="J103" i="4" s="1"/>
  <c r="I95" i="4"/>
  <c r="J94" i="4"/>
  <c r="J95" i="4" s="1"/>
  <c r="J126" i="4"/>
  <c r="J127" i="4" s="1"/>
  <c r="I127" i="4"/>
  <c r="J110" i="4"/>
  <c r="J111" i="4" s="1"/>
  <c r="I111" i="4"/>
  <c r="J118" i="4"/>
  <c r="J119" i="4" s="1"/>
  <c r="I119" i="4"/>
  <c r="I51" i="4"/>
  <c r="J50" i="4"/>
  <c r="J51" i="4" s="1"/>
  <c r="I59" i="4"/>
  <c r="J58" i="4"/>
  <c r="J59" i="4" s="1"/>
  <c r="J81" i="4"/>
  <c r="J83" i="4" s="1"/>
  <c r="I83" i="4"/>
  <c r="I67" i="4"/>
  <c r="J66" i="4"/>
  <c r="J67" i="4" s="1"/>
  <c r="J73" i="4"/>
  <c r="J75" i="4" s="1"/>
  <c r="I75" i="4"/>
  <c r="I36" i="4"/>
  <c r="J35" i="4"/>
  <c r="J36" i="4" s="1"/>
  <c r="I28" i="4"/>
  <c r="J27" i="4"/>
  <c r="J28" i="4" s="1"/>
  <c r="I20" i="4"/>
  <c r="J19" i="4"/>
  <c r="J20" i="4" s="1"/>
  <c r="H16" i="1" l="1"/>
  <c r="E27" i="1" l="1"/>
  <c r="F27" i="1"/>
  <c r="F21" i="1"/>
  <c r="G21" i="1"/>
  <c r="G27" i="1" s="1"/>
  <c r="D151" i="4" l="1"/>
  <c r="D155" i="4"/>
  <c r="D159" i="4"/>
  <c r="D163" i="4"/>
  <c r="J155" i="4"/>
  <c r="N25" i="1"/>
  <c r="N16" i="1"/>
  <c r="N21" i="1" s="1"/>
  <c r="N27" i="1" l="1"/>
  <c r="I163" i="4"/>
  <c r="H163" i="4"/>
  <c r="G163" i="4"/>
  <c r="F163" i="4"/>
  <c r="I155" i="4"/>
  <c r="H155" i="4"/>
  <c r="E153" i="4"/>
  <c r="E13" i="4"/>
  <c r="E9" i="4"/>
  <c r="M25" i="1" l="1"/>
  <c r="M16" i="1"/>
  <c r="M21" i="1" s="1"/>
  <c r="M27" i="1" l="1"/>
  <c r="L25" i="1" l="1"/>
  <c r="L16" i="1"/>
  <c r="L21" i="1" s="1"/>
  <c r="L27" i="1" l="1"/>
  <c r="K25" i="1"/>
  <c r="K16" i="1"/>
  <c r="K21" i="1" s="1"/>
  <c r="K27" i="1" l="1"/>
  <c r="J25" i="1"/>
  <c r="J16" i="1"/>
  <c r="I25" i="1"/>
  <c r="I16" i="1"/>
  <c r="D25" i="1"/>
  <c r="E25" i="1"/>
  <c r="F25" i="1"/>
  <c r="G25" i="1"/>
  <c r="H25" i="1"/>
  <c r="D16" i="1"/>
  <c r="D21" i="1" s="1"/>
  <c r="E16" i="1"/>
  <c r="E21" i="1" s="1"/>
  <c r="F16" i="1"/>
  <c r="G16" i="1"/>
  <c r="C25" i="1"/>
  <c r="C16" i="1"/>
  <c r="C21" i="1" s="1"/>
  <c r="B25" i="1"/>
  <c r="B16" i="1"/>
  <c r="B21" i="1" s="1"/>
  <c r="J21" i="1" l="1"/>
  <c r="J27" i="1" s="1"/>
  <c r="H21" i="1"/>
  <c r="H27" i="1" s="1"/>
  <c r="I21" i="1"/>
  <c r="I27" i="1" s="1"/>
  <c r="C27" i="1"/>
  <c r="B27" i="1"/>
  <c r="D27" i="1"/>
</calcChain>
</file>

<file path=xl/sharedStrings.xml><?xml version="1.0" encoding="utf-8"?>
<sst xmlns="http://schemas.openxmlformats.org/spreadsheetml/2006/main" count="192" uniqueCount="84">
  <si>
    <t>Název položky</t>
  </si>
  <si>
    <t>Daňové příjmy - třída 1</t>
  </si>
  <si>
    <t>Nedaňové příjmy - třída 2</t>
  </si>
  <si>
    <t>Kapitálové příjmy  - třída 3</t>
  </si>
  <si>
    <t xml:space="preserve">Vlastní příjmy  </t>
  </si>
  <si>
    <t>Přijaté transfery (po konsolidaci) - třída 4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</si>
  <si>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</si>
  <si>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</si>
  <si>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</si>
  <si>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</si>
  <si>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</si>
  <si>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8xx4</t>
  </si>
  <si>
    <t>Skut. 2014</t>
  </si>
  <si>
    <t>z toho ve SR: FVz z rozpočtu vlastního HMP</t>
  </si>
  <si>
    <t xml:space="preserve">                        příspěvek na výkon státní správy</t>
  </si>
  <si>
    <t xml:space="preserve">                         8x x8</t>
  </si>
  <si>
    <t>RV 2022</t>
  </si>
  <si>
    <t>Skut. 2015</t>
  </si>
  <si>
    <t>Skut. 2016</t>
  </si>
  <si>
    <t>(v tis. Kč)</t>
  </si>
  <si>
    <t>RV 2023</t>
  </si>
  <si>
    <t>Skut. 2017</t>
  </si>
  <si>
    <t>Příloha č. 8</t>
  </si>
  <si>
    <t>Skut. 2018</t>
  </si>
  <si>
    <t>RV 2024</t>
  </si>
  <si>
    <t xml:space="preserve">MŠ Korycanská </t>
  </si>
  <si>
    <t>Výnosy</t>
  </si>
  <si>
    <t>Náklady</t>
  </si>
  <si>
    <t>Příspěvek</t>
  </si>
  <si>
    <t xml:space="preserve">MŠ Sokolovská </t>
  </si>
  <si>
    <t xml:space="preserve">MŠ Bojasova </t>
  </si>
  <si>
    <t>MŠ U Sluncové</t>
  </si>
  <si>
    <t xml:space="preserve">MŠ Kotlaska </t>
  </si>
  <si>
    <t xml:space="preserve">MŠ Na Pěšinách </t>
  </si>
  <si>
    <t xml:space="preserve">MŠ Šiškova </t>
  </si>
  <si>
    <t xml:space="preserve">MŠ Šimůnkova </t>
  </si>
  <si>
    <t xml:space="preserve">MŠ Chabařovická </t>
  </si>
  <si>
    <t xml:space="preserve">MŠ Na Přesypu </t>
  </si>
  <si>
    <t>MŠ Klíčanská</t>
  </si>
  <si>
    <t xml:space="preserve">MŠ Poznaňská </t>
  </si>
  <si>
    <t xml:space="preserve">MŠ Lešenská </t>
  </si>
  <si>
    <t xml:space="preserve">MŠ Štěpničná </t>
  </si>
  <si>
    <t xml:space="preserve">MŠ Libčická </t>
  </si>
  <si>
    <t xml:space="preserve">MŠ Řešovská </t>
  </si>
  <si>
    <t xml:space="preserve">MŠ Na Korábě </t>
  </si>
  <si>
    <t xml:space="preserve">MŠ Krynická </t>
  </si>
  <si>
    <t xml:space="preserve">ZŠ Libčická </t>
  </si>
  <si>
    <t xml:space="preserve">ZŠ a MŠ U Školské zahrady </t>
  </si>
  <si>
    <t xml:space="preserve">ZŠ Na Šutce </t>
  </si>
  <si>
    <t xml:space="preserve">ZŠ a MŠ Petra Strozziho </t>
  </si>
  <si>
    <t xml:space="preserve">ZŠ a MŠ Lyčkovo náměstí </t>
  </si>
  <si>
    <t xml:space="preserve">ZŠ Palmovka </t>
  </si>
  <si>
    <t xml:space="preserve">ZŠ a MŠ Na Slovance </t>
  </si>
  <si>
    <t xml:space="preserve">ZŠ Žernosecká </t>
  </si>
  <si>
    <t xml:space="preserve">ZŠ Dolákova </t>
  </si>
  <si>
    <t xml:space="preserve">ZŠ Hovorčovická </t>
  </si>
  <si>
    <t xml:space="preserve">ZŠ Glowackého </t>
  </si>
  <si>
    <t xml:space="preserve">ZŠ Mazurská </t>
  </si>
  <si>
    <t xml:space="preserve">ZŠ a MŠ Ústavní </t>
  </si>
  <si>
    <t xml:space="preserve">ZŠ Burešova </t>
  </si>
  <si>
    <t>ZŠ B. Hrabala</t>
  </si>
  <si>
    <t xml:space="preserve">Sociální a ošetřovatelské </t>
  </si>
  <si>
    <t>služby (SOS) v Praze 8</t>
  </si>
  <si>
    <t xml:space="preserve">Servisní středisko pro správu </t>
  </si>
  <si>
    <t xml:space="preserve">svěřeného majetku (SeS) </t>
  </si>
  <si>
    <t>MČ Praha 8</t>
  </si>
  <si>
    <t>Gerontologické centrum</t>
  </si>
  <si>
    <t>Osmička pro rodinu</t>
  </si>
  <si>
    <t>str. 1/5</t>
  </si>
  <si>
    <t>str. 2/5</t>
  </si>
  <si>
    <t>str. 3/5</t>
  </si>
  <si>
    <t>str. 4/5</t>
  </si>
  <si>
    <t>str. 5/5</t>
  </si>
  <si>
    <t>RV 2025</t>
  </si>
  <si>
    <t xml:space="preserve"> Návrh střednědobého výhledu (SV) městské části Praha 8 a příspěvkových organizací do roku 2026 (v tis. Kč)</t>
  </si>
  <si>
    <t>RV 2026</t>
  </si>
  <si>
    <t>Skut. 2019</t>
  </si>
  <si>
    <t>Skut. 2020</t>
  </si>
  <si>
    <t>NR 2021</t>
  </si>
  <si>
    <t>Návrh střednědobého výhledu (SV) příspěvkových organizací zřízených MČ Praha 8 do roku 2026</t>
  </si>
  <si>
    <t>Seznam příspěvkových organizací</t>
  </si>
  <si>
    <t>usnesení č. Usn ZMC 0xxx/2021</t>
  </si>
  <si>
    <t>Zastupitelstva městské části Praha 8</t>
  </si>
  <si>
    <t xml:space="preserve">ze dne 17. března 2021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</si>
</sst>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i/>
      <sz val="9"/>
      <name val="Arial CE"/>
      <charset val="238"/>
    </font>
    <font>
      <sz val="10"/>
      <name val="Times New Roman CE"/>
      <family val="1"/>
      <charset val="238"/>
    </font>
    <font>
      <u/>
      <sz val="10"/>
      <name val="Arial CE"/>
      <charset val="238"/>
    </font>
    <font>
      <i/>
      <u/>
      <sz val="10"/>
      <name val="Arial CE"/>
      <charset val="238"/>
    </font>
    <font>
      <sz val="11"/>
      <color theme="1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3" fillId="0" borderId="0" applyFont="0" applyFill="0" applyBorder="0" applyAlignment="0" applyProtection="0"/>
  </cellStyleXfs>
  <cellXfs count="242">
    <xf numFmtId="0" fontId="0" fillId="0" borderId="0" xfId="0"/>
    <xf numFmtId="0" fontId="1" fillId="0" borderId="0" xfId="1"/>
    <xf numFmtId="0" fontId="1" fillId="0" borderId="0" xfId="1" applyFont="1"/>
    <xf numFmtId="0" fontId="1" fillId="0" borderId="0" xfId="1" applyFont="1" applyAlignment="1">
      <alignment horizontal="right"/>
    </xf>
    <xf numFmtId="0" fontId="11" fillId="0" borderId="0" xfId="1" applyFont="1" applyAlignment="1">
      <alignment horizontal="right"/>
    </xf>
    <xf numFmtId="0" fontId="1" fillId="0" borderId="0" xfId="1" applyFont="1" applyAlignment="1">
      <alignment horizontal="left"/>
    </xf>
    <xf numFmtId="3" fontId="1" fillId="0" borderId="0" xfId="1" applyNumberFormat="1" applyFill="1" applyBorder="1"/>
    <xf numFmtId="0" fontId="0" fillId="0" borderId="0" xfId="0" applyBorder="1"/>
    <xf numFmtId="3" fontId="0" fillId="0" borderId="0" xfId="0" applyNumberFormat="1" applyBorder="1"/>
    <xf numFmtId="3" fontId="1" fillId="0" borderId="0" xfId="1" applyNumberFormat="1" applyBorder="1"/>
    <xf numFmtId="0" fontId="12" fillId="0" borderId="0" xfId="0" applyFont="1"/>
    <xf numFmtId="0" fontId="1" fillId="2" borderId="0" xfId="1" applyFill="1"/>
    <xf numFmtId="0" fontId="19" fillId="0" borderId="0" xfId="0" applyFont="1"/>
    <xf numFmtId="0" fontId="0" fillId="2" borderId="0" xfId="0" applyFill="1"/>
    <xf numFmtId="0" fontId="0" fillId="2" borderId="0" xfId="0" applyFill="1" applyAlignment="1">
      <alignment horizontal="right"/>
    </xf>
    <xf numFmtId="0" fontId="14" fillId="2" borderId="0" xfId="0" applyFont="1" applyFill="1" applyAlignment="1">
      <alignment horizontal="right"/>
    </xf>
    <xf numFmtId="3" fontId="14" fillId="2" borderId="0" xfId="0" applyNumberFormat="1" applyFont="1" applyFill="1" applyBorder="1" applyAlignment="1">
      <alignment horizontal="right" indent="1"/>
    </xf>
    <xf numFmtId="3" fontId="0" fillId="2" borderId="0" xfId="0" applyNumberFormat="1" applyFill="1" applyAlignment="1">
      <alignment horizontal="right" indent="1"/>
    </xf>
    <xf numFmtId="9" fontId="0" fillId="2" borderId="0" xfId="2" applyFont="1" applyFill="1"/>
    <xf numFmtId="3" fontId="14" fillId="2" borderId="49" xfId="0" applyNumberFormat="1" applyFont="1" applyFill="1" applyBorder="1" applyAlignment="1">
      <alignment horizontal="right" indent="1"/>
    </xf>
    <xf numFmtId="0" fontId="0" fillId="0" borderId="0" xfId="0" applyFill="1"/>
    <xf numFmtId="0" fontId="12" fillId="2" borderId="0" xfId="0" applyFont="1" applyFill="1"/>
    <xf numFmtId="0" fontId="1" fillId="2" borderId="0" xfId="1" applyFont="1" applyFill="1" applyAlignment="1">
      <alignment horizontal="right"/>
    </xf>
    <xf numFmtId="0" fontId="1" fillId="2" borderId="0" xfId="1" applyFont="1" applyFill="1" applyAlignment="1">
      <alignment horizontal="left"/>
    </xf>
    <xf numFmtId="0" fontId="10" fillId="2" borderId="0" xfId="1" applyFont="1" applyFill="1"/>
    <xf numFmtId="0" fontId="0" fillId="2" borderId="0" xfId="0" applyFill="1" applyBorder="1"/>
    <xf numFmtId="3" fontId="0" fillId="2" borderId="0" xfId="0" applyNumberFormat="1" applyFill="1" applyBorder="1"/>
    <xf numFmtId="0" fontId="9" fillId="2" borderId="0" xfId="1" applyFont="1" applyFill="1" applyAlignment="1">
      <alignment horizontal="right"/>
    </xf>
    <xf numFmtId="0" fontId="10" fillId="2" borderId="0" xfId="1" applyFont="1" applyFill="1" applyAlignment="1">
      <alignment horizontal="center"/>
    </xf>
    <xf numFmtId="0" fontId="1" fillId="2" borderId="0" xfId="1" applyFont="1" applyFill="1"/>
    <xf numFmtId="0" fontId="6" fillId="2" borderId="0" xfId="1" applyFont="1" applyFill="1" applyAlignment="1">
      <alignment horizontal="left"/>
    </xf>
    <xf numFmtId="0" fontId="7" fillId="2" borderId="0" xfId="1" applyFont="1" applyFill="1"/>
    <xf numFmtId="0" fontId="1" fillId="2" borderId="0" xfId="1" applyFill="1" applyAlignment="1">
      <alignment horizontal="right"/>
    </xf>
    <xf numFmtId="0" fontId="4" fillId="2" borderId="28" xfId="1" applyFont="1" applyFill="1" applyBorder="1"/>
    <xf numFmtId="0" fontId="2" fillId="2" borderId="29" xfId="1" applyFont="1" applyFill="1" applyBorder="1" applyAlignment="1">
      <alignment horizontal="center"/>
    </xf>
    <xf numFmtId="0" fontId="4" fillId="2" borderId="30" xfId="1" applyFont="1" applyFill="1" applyBorder="1"/>
    <xf numFmtId="0" fontId="2" fillId="2" borderId="10" xfId="1" applyFont="1" applyFill="1" applyBorder="1" applyAlignment="1">
      <alignment horizontal="center"/>
    </xf>
    <xf numFmtId="0" fontId="4" fillId="2" borderId="13" xfId="1" applyFont="1" applyFill="1" applyBorder="1"/>
    <xf numFmtId="0" fontId="2" fillId="2" borderId="7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5" fillId="2" borderId="9" xfId="1" applyFont="1" applyFill="1" applyBorder="1"/>
    <xf numFmtId="3" fontId="1" fillId="2" borderId="3" xfId="1" applyNumberFormat="1" applyFill="1" applyBorder="1"/>
    <xf numFmtId="0" fontId="5" fillId="2" borderId="5" xfId="1" applyFont="1" applyFill="1" applyBorder="1"/>
    <xf numFmtId="0" fontId="4" fillId="2" borderId="14" xfId="1" applyFont="1" applyFill="1" applyBorder="1"/>
    <xf numFmtId="3" fontId="2" fillId="2" borderId="4" xfId="1" applyNumberFormat="1" applyFont="1" applyFill="1" applyBorder="1"/>
    <xf numFmtId="3" fontId="2" fillId="2" borderId="7" xfId="1" applyNumberFormat="1" applyFont="1" applyFill="1" applyBorder="1"/>
    <xf numFmtId="3" fontId="2" fillId="2" borderId="11" xfId="1" applyNumberFormat="1" applyFont="1" applyFill="1" applyBorder="1"/>
    <xf numFmtId="3" fontId="1" fillId="2" borderId="22" xfId="1" applyNumberFormat="1" applyFill="1" applyBorder="1"/>
    <xf numFmtId="0" fontId="4" fillId="2" borderId="15" xfId="1" applyFont="1" applyFill="1" applyBorder="1"/>
    <xf numFmtId="3" fontId="2" fillId="2" borderId="10" xfId="1" applyNumberFormat="1" applyFont="1" applyFill="1" applyBorder="1"/>
    <xf numFmtId="3" fontId="2" fillId="2" borderId="23" xfId="1" applyNumberFormat="1" applyFont="1" applyFill="1" applyBorder="1"/>
    <xf numFmtId="0" fontId="5" fillId="2" borderId="16" xfId="1" applyFont="1" applyFill="1" applyBorder="1"/>
    <xf numFmtId="3" fontId="1" fillId="2" borderId="2" xfId="1" applyNumberFormat="1" applyFill="1" applyBorder="1"/>
    <xf numFmtId="3" fontId="1" fillId="2" borderId="1" xfId="1" applyNumberFormat="1" applyFill="1" applyBorder="1"/>
    <xf numFmtId="3" fontId="1" fillId="2" borderId="21" xfId="1" applyNumberFormat="1" applyFill="1" applyBorder="1"/>
    <xf numFmtId="0" fontId="4" fillId="2" borderId="5" xfId="1" applyFont="1" applyFill="1" applyBorder="1"/>
    <xf numFmtId="0" fontId="4" fillId="2" borderId="12" xfId="1" applyFont="1" applyFill="1" applyBorder="1"/>
    <xf numFmtId="3" fontId="2" fillId="2" borderId="6" xfId="1" applyNumberFormat="1" applyFont="1" applyFill="1" applyBorder="1"/>
    <xf numFmtId="0" fontId="4" fillId="2" borderId="17" xfId="1" applyFont="1" applyFill="1" applyBorder="1"/>
    <xf numFmtId="3" fontId="2" fillId="2" borderId="18" xfId="1" applyNumberFormat="1" applyFont="1" applyFill="1" applyBorder="1"/>
    <xf numFmtId="0" fontId="8" fillId="2" borderId="9" xfId="1" applyFont="1" applyFill="1" applyBorder="1" applyAlignment="1">
      <alignment wrapText="1"/>
    </xf>
    <xf numFmtId="3" fontId="3" fillId="2" borderId="1" xfId="1" applyNumberFormat="1" applyFont="1" applyFill="1" applyBorder="1"/>
    <xf numFmtId="3" fontId="3" fillId="2" borderId="21" xfId="1" applyNumberFormat="1" applyFont="1" applyFill="1" applyBorder="1"/>
    <xf numFmtId="0" fontId="8" fillId="2" borderId="14" xfId="1" applyFont="1" applyFill="1" applyBorder="1"/>
    <xf numFmtId="3" fontId="3" fillId="2" borderId="4" xfId="1" applyNumberFormat="1" applyFont="1" applyFill="1" applyBorder="1"/>
    <xf numFmtId="3" fontId="3" fillId="2" borderId="31" xfId="1" applyNumberFormat="1" applyFont="1" applyFill="1" applyBorder="1"/>
    <xf numFmtId="0" fontId="2" fillId="2" borderId="49" xfId="1" applyFont="1" applyFill="1" applyBorder="1" applyAlignment="1">
      <alignment horizontal="center"/>
    </xf>
    <xf numFmtId="0" fontId="2" fillId="2" borderId="52" xfId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2" borderId="54" xfId="1" applyFont="1" applyFill="1" applyBorder="1" applyAlignment="1">
      <alignment horizontal="center"/>
    </xf>
    <xf numFmtId="0" fontId="2" fillId="2" borderId="57" xfId="1" applyFont="1" applyFill="1" applyBorder="1" applyAlignment="1">
      <alignment horizontal="center"/>
    </xf>
    <xf numFmtId="0" fontId="2" fillId="2" borderId="58" xfId="1" applyFont="1" applyFill="1" applyBorder="1" applyAlignment="1">
      <alignment horizontal="center"/>
    </xf>
    <xf numFmtId="0" fontId="6" fillId="2" borderId="0" xfId="1" applyFont="1" applyFill="1" applyAlignment="1"/>
    <xf numFmtId="0" fontId="0" fillId="0" borderId="0" xfId="0" applyFill="1" applyAlignment="1">
      <alignment horizontal="left" indent="1"/>
    </xf>
    <xf numFmtId="0" fontId="0" fillId="0" borderId="0" xfId="0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0" borderId="34" xfId="0" applyFont="1" applyFill="1" applyBorder="1" applyAlignment="1">
      <alignment horizontal="left" vertical="center" wrapText="1" indent="1"/>
    </xf>
    <xf numFmtId="0" fontId="14" fillId="0" borderId="36" xfId="0" applyFont="1" applyFill="1" applyBorder="1" applyAlignment="1">
      <alignment horizontal="left" wrapText="1" indent="1"/>
    </xf>
    <xf numFmtId="0" fontId="16" fillId="0" borderId="37" xfId="0" applyFont="1" applyFill="1" applyBorder="1" applyAlignment="1" applyProtection="1">
      <alignment horizontal="left" indent="1"/>
      <protection locked="0"/>
    </xf>
    <xf numFmtId="3" fontId="0" fillId="0" borderId="41" xfId="0" applyNumberFormat="1" applyFill="1" applyBorder="1" applyAlignment="1">
      <alignment horizontal="right" indent="1"/>
    </xf>
    <xf numFmtId="3" fontId="0" fillId="0" borderId="39" xfId="0" applyNumberFormat="1" applyFill="1" applyBorder="1" applyAlignment="1">
      <alignment horizontal="right" indent="1"/>
    </xf>
    <xf numFmtId="0" fontId="1" fillId="0" borderId="37" xfId="0" applyFont="1" applyFill="1" applyBorder="1" applyAlignment="1" applyProtection="1">
      <alignment horizontal="left" indent="1"/>
      <protection locked="0"/>
    </xf>
    <xf numFmtId="3" fontId="14" fillId="0" borderId="15" xfId="0" applyNumberFormat="1" applyFont="1" applyFill="1" applyBorder="1" applyAlignment="1">
      <alignment horizontal="right" indent="1"/>
    </xf>
    <xf numFmtId="3" fontId="14" fillId="0" borderId="42" xfId="0" applyNumberFormat="1" applyFont="1" applyFill="1" applyBorder="1" applyAlignment="1">
      <alignment horizontal="right" indent="1"/>
    </xf>
    <xf numFmtId="3" fontId="14" fillId="0" borderId="0" xfId="0" applyNumberFormat="1" applyFont="1" applyFill="1" applyBorder="1" applyAlignment="1">
      <alignment horizontal="right" indent="1"/>
    </xf>
    <xf numFmtId="0" fontId="1" fillId="0" borderId="36" xfId="0" applyFont="1" applyFill="1" applyBorder="1" applyAlignment="1" applyProtection="1">
      <alignment horizontal="left" indent="1"/>
      <protection locked="0"/>
    </xf>
    <xf numFmtId="0" fontId="14" fillId="0" borderId="36" xfId="0" applyFont="1" applyFill="1" applyBorder="1" applyAlignment="1">
      <alignment horizontal="left" indent="1"/>
    </xf>
    <xf numFmtId="3" fontId="14" fillId="0" borderId="36" xfId="0" applyNumberFormat="1" applyFont="1" applyFill="1" applyBorder="1" applyAlignment="1">
      <alignment horizontal="right" indent="1"/>
    </xf>
    <xf numFmtId="0" fontId="1" fillId="0" borderId="42" xfId="0" applyFont="1" applyFill="1" applyBorder="1" applyAlignment="1" applyProtection="1">
      <alignment horizontal="left" indent="1"/>
      <protection locked="0"/>
    </xf>
    <xf numFmtId="3" fontId="14" fillId="0" borderId="44" xfId="0" applyNumberFormat="1" applyFont="1" applyFill="1" applyBorder="1" applyAlignment="1">
      <alignment horizontal="right" indent="1"/>
    </xf>
    <xf numFmtId="3" fontId="14" fillId="0" borderId="45" xfId="0" applyNumberFormat="1" applyFont="1" applyFill="1" applyBorder="1" applyAlignment="1">
      <alignment horizontal="right" indent="1"/>
    </xf>
    <xf numFmtId="0" fontId="1" fillId="0" borderId="0" xfId="0" applyFont="1" applyFill="1" applyBorder="1" applyAlignment="1" applyProtection="1">
      <alignment horizontal="left" indent="1"/>
      <protection locked="0"/>
    </xf>
    <xf numFmtId="0" fontId="14" fillId="0" borderId="0" xfId="0" applyFont="1" applyFill="1" applyBorder="1" applyAlignment="1">
      <alignment horizontal="left" indent="1"/>
    </xf>
    <xf numFmtId="3" fontId="0" fillId="0" borderId="0" xfId="0" applyNumberFormat="1" applyFill="1" applyAlignment="1">
      <alignment horizontal="right" indent="1"/>
    </xf>
    <xf numFmtId="0" fontId="16" fillId="0" borderId="46" xfId="0" applyFont="1" applyFill="1" applyBorder="1" applyAlignment="1" applyProtection="1">
      <alignment horizontal="left" indent="1"/>
      <protection locked="0"/>
    </xf>
    <xf numFmtId="9" fontId="1" fillId="0" borderId="37" xfId="2" applyFont="1" applyFill="1" applyBorder="1" applyAlignment="1" applyProtection="1">
      <alignment horizontal="left" indent="1"/>
      <protection locked="0"/>
    </xf>
    <xf numFmtId="9" fontId="1" fillId="0" borderId="36" xfId="2" applyFont="1" applyFill="1" applyBorder="1" applyAlignment="1" applyProtection="1">
      <alignment horizontal="left" indent="1"/>
      <protection locked="0"/>
    </xf>
    <xf numFmtId="3" fontId="14" fillId="0" borderId="36" xfId="2" applyNumberFormat="1" applyFont="1" applyFill="1" applyBorder="1" applyAlignment="1">
      <alignment horizontal="right" indent="1"/>
    </xf>
    <xf numFmtId="0" fontId="1" fillId="0" borderId="37" xfId="0" applyFont="1" applyFill="1" applyBorder="1" applyAlignment="1" applyProtection="1">
      <alignment horizontal="left" wrapText="1" indent="1"/>
      <protection locked="0"/>
    </xf>
    <xf numFmtId="0" fontId="1" fillId="0" borderId="42" xfId="0" applyFont="1" applyFill="1" applyBorder="1" applyAlignment="1" applyProtection="1">
      <alignment horizontal="left" wrapText="1" indent="1"/>
      <protection locked="0"/>
    </xf>
    <xf numFmtId="0" fontId="1" fillId="0" borderId="0" xfId="0" applyFont="1" applyFill="1" applyBorder="1" applyAlignment="1" applyProtection="1">
      <alignment horizontal="left" wrapText="1" indent="1"/>
      <protection locked="0"/>
    </xf>
    <xf numFmtId="3" fontId="14" fillId="0" borderId="43" xfId="0" applyNumberFormat="1" applyFont="1" applyFill="1" applyBorder="1" applyAlignment="1">
      <alignment horizontal="right" indent="1"/>
    </xf>
    <xf numFmtId="3" fontId="14" fillId="0" borderId="19" xfId="0" applyNumberFormat="1" applyFont="1" applyFill="1" applyBorder="1" applyAlignment="1">
      <alignment horizontal="right" indent="1"/>
    </xf>
    <xf numFmtId="0" fontId="0" fillId="0" borderId="39" xfId="0" applyFill="1" applyBorder="1" applyAlignment="1">
      <alignment horizontal="left" indent="1"/>
    </xf>
    <xf numFmtId="0" fontId="0" fillId="0" borderId="40" xfId="0" applyFill="1" applyBorder="1" applyAlignment="1">
      <alignment horizontal="left" indent="1"/>
    </xf>
    <xf numFmtId="3" fontId="0" fillId="0" borderId="40" xfId="0" applyNumberFormat="1" applyFill="1" applyBorder="1" applyAlignment="1">
      <alignment horizontal="right" indent="1"/>
    </xf>
    <xf numFmtId="0" fontId="14" fillId="0" borderId="48" xfId="0" applyFont="1" applyFill="1" applyBorder="1" applyAlignment="1">
      <alignment horizontal="left" indent="1"/>
    </xf>
    <xf numFmtId="0" fontId="1" fillId="0" borderId="49" xfId="0" applyFont="1" applyFill="1" applyBorder="1" applyAlignment="1" applyProtection="1">
      <alignment horizontal="left" indent="1"/>
      <protection locked="0"/>
    </xf>
    <xf numFmtId="0" fontId="14" fillId="0" borderId="49" xfId="0" applyFont="1" applyFill="1" applyBorder="1" applyAlignment="1">
      <alignment horizontal="left" indent="1"/>
    </xf>
    <xf numFmtId="3" fontId="14" fillId="0" borderId="49" xfId="0" applyNumberFormat="1" applyFont="1" applyFill="1" applyBorder="1" applyAlignment="1">
      <alignment horizontal="right" indent="1"/>
    </xf>
    <xf numFmtId="0" fontId="1" fillId="0" borderId="19" xfId="0" applyFont="1" applyFill="1" applyBorder="1" applyAlignment="1" applyProtection="1">
      <alignment horizontal="left" indent="1"/>
      <protection locked="0"/>
    </xf>
    <xf numFmtId="0" fontId="14" fillId="0" borderId="19" xfId="0" applyFont="1" applyFill="1" applyBorder="1" applyAlignment="1">
      <alignment horizontal="left" indent="1"/>
    </xf>
    <xf numFmtId="0" fontId="0" fillId="0" borderId="41" xfId="0" applyFill="1" applyBorder="1" applyAlignment="1">
      <alignment horizontal="left" indent="1"/>
    </xf>
    <xf numFmtId="0" fontId="16" fillId="0" borderId="42" xfId="0" applyFont="1" applyFill="1" applyBorder="1" applyAlignment="1" applyProtection="1">
      <alignment horizontal="left" indent="1"/>
      <protection locked="0"/>
    </xf>
    <xf numFmtId="0" fontId="14" fillId="0" borderId="45" xfId="0" applyFont="1" applyFill="1" applyBorder="1" applyAlignment="1">
      <alignment horizontal="left" indent="1"/>
    </xf>
    <xf numFmtId="0" fontId="15" fillId="0" borderId="0" xfId="0" applyFont="1" applyFill="1" applyAlignment="1"/>
    <xf numFmtId="0" fontId="2" fillId="2" borderId="0" xfId="1" applyFont="1" applyFill="1" applyBorder="1" applyAlignment="1">
      <alignment horizontal="center"/>
    </xf>
    <xf numFmtId="3" fontId="1" fillId="2" borderId="8" xfId="1" applyNumberFormat="1" applyFill="1" applyBorder="1"/>
    <xf numFmtId="3" fontId="2" fillId="2" borderId="0" xfId="1" applyNumberFormat="1" applyFont="1" applyFill="1" applyBorder="1"/>
    <xf numFmtId="3" fontId="1" fillId="2" borderId="20" xfId="1" applyNumberFormat="1" applyFill="1" applyBorder="1"/>
    <xf numFmtId="3" fontId="2" fillId="2" borderId="19" xfId="1" applyNumberFormat="1" applyFont="1" applyFill="1" applyBorder="1"/>
    <xf numFmtId="3" fontId="2" fillId="2" borderId="24" xfId="1" applyNumberFormat="1" applyFont="1" applyFill="1" applyBorder="1"/>
    <xf numFmtId="3" fontId="3" fillId="2" borderId="20" xfId="1" applyNumberFormat="1" applyFont="1" applyFill="1" applyBorder="1"/>
    <xf numFmtId="3" fontId="3" fillId="2" borderId="32" xfId="1" applyNumberFormat="1" applyFont="1" applyFill="1" applyBorder="1"/>
    <xf numFmtId="0" fontId="0" fillId="0" borderId="38" xfId="0" applyBorder="1" applyAlignment="1">
      <alignment horizontal="left" indent="1"/>
    </xf>
    <xf numFmtId="3" fontId="0" fillId="0" borderId="38" xfId="0" applyNumberFormat="1" applyBorder="1" applyAlignment="1">
      <alignment horizontal="right" indent="1"/>
    </xf>
    <xf numFmtId="3" fontId="0" fillId="0" borderId="41" xfId="0" applyNumberFormat="1" applyBorder="1" applyAlignment="1">
      <alignment horizontal="right" indent="1"/>
    </xf>
    <xf numFmtId="3" fontId="0" fillId="0" borderId="27" xfId="0" applyNumberFormat="1" applyBorder="1" applyAlignment="1">
      <alignment horizontal="right" indent="1"/>
    </xf>
    <xf numFmtId="3" fontId="0" fillId="0" borderId="39" xfId="0" applyNumberFormat="1" applyBorder="1" applyAlignment="1">
      <alignment horizontal="right" indent="1"/>
    </xf>
    <xf numFmtId="0" fontId="14" fillId="0" borderId="15" xfId="0" applyFont="1" applyBorder="1" applyAlignment="1">
      <alignment horizontal="left" indent="1"/>
    </xf>
    <xf numFmtId="3" fontId="14" fillId="0" borderId="15" xfId="0" applyNumberFormat="1" applyFont="1" applyBorder="1" applyAlignment="1">
      <alignment horizontal="right" indent="1"/>
    </xf>
    <xf numFmtId="3" fontId="14" fillId="0" borderId="42" xfId="0" applyNumberFormat="1" applyFont="1" applyBorder="1" applyAlignment="1">
      <alignment horizontal="right" indent="1"/>
    </xf>
    <xf numFmtId="3" fontId="14" fillId="0" borderId="0" xfId="0" applyNumberFormat="1" applyFont="1" applyAlignment="1">
      <alignment horizontal="right" indent="1"/>
    </xf>
    <xf numFmtId="3" fontId="14" fillId="0" borderId="37" xfId="0" applyNumberFormat="1" applyFont="1" applyBorder="1" applyAlignment="1">
      <alignment horizontal="right" indent="1"/>
    </xf>
    <xf numFmtId="0" fontId="14" fillId="0" borderId="36" xfId="0" applyFont="1" applyBorder="1" applyAlignment="1">
      <alignment horizontal="left" indent="1"/>
    </xf>
    <xf numFmtId="3" fontId="14" fillId="0" borderId="36" xfId="0" applyNumberFormat="1" applyFont="1" applyBorder="1" applyAlignment="1">
      <alignment horizontal="right" indent="1"/>
    </xf>
    <xf numFmtId="0" fontId="14" fillId="0" borderId="43" xfId="0" applyFont="1" applyBorder="1" applyAlignment="1">
      <alignment horizontal="left" indent="1"/>
    </xf>
    <xf numFmtId="3" fontId="14" fillId="0" borderId="44" xfId="0" applyNumberFormat="1" applyFont="1" applyBorder="1" applyAlignment="1">
      <alignment horizontal="right" indent="1"/>
    </xf>
    <xf numFmtId="3" fontId="14" fillId="0" borderId="45" xfId="0" applyNumberFormat="1" applyFont="1" applyBorder="1" applyAlignment="1">
      <alignment horizontal="right" indent="1"/>
    </xf>
    <xf numFmtId="3" fontId="14" fillId="0" borderId="32" xfId="0" applyNumberFormat="1" applyFont="1" applyBorder="1" applyAlignment="1">
      <alignment horizontal="right" indent="1"/>
    </xf>
    <xf numFmtId="0" fontId="0" fillId="0" borderId="47" xfId="0" applyBorder="1" applyAlignment="1">
      <alignment horizontal="left" indent="1"/>
    </xf>
    <xf numFmtId="3" fontId="0" fillId="0" borderId="47" xfId="0" applyNumberFormat="1" applyBorder="1" applyAlignment="1">
      <alignment horizontal="right" indent="1"/>
    </xf>
    <xf numFmtId="3" fontId="0" fillId="0" borderId="25" xfId="0" applyNumberFormat="1" applyBorder="1" applyAlignment="1">
      <alignment horizontal="right" indent="1"/>
    </xf>
    <xf numFmtId="0" fontId="14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3" fontId="14" fillId="0" borderId="43" xfId="0" applyNumberFormat="1" applyFont="1" applyBorder="1" applyAlignment="1">
      <alignment horizontal="right" indent="1"/>
    </xf>
    <xf numFmtId="3" fontId="14" fillId="0" borderId="19" xfId="0" applyNumberFormat="1" applyFont="1" applyBorder="1" applyAlignment="1">
      <alignment horizontal="right" indent="1"/>
    </xf>
    <xf numFmtId="0" fontId="17" fillId="0" borderId="38" xfId="0" applyFont="1" applyBorder="1" applyAlignment="1">
      <alignment horizontal="left" indent="1"/>
    </xf>
    <xf numFmtId="3" fontId="17" fillId="0" borderId="48" xfId="0" applyNumberFormat="1" applyFont="1" applyBorder="1" applyAlignment="1">
      <alignment horizontal="right" indent="1"/>
    </xf>
    <xf numFmtId="3" fontId="17" fillId="0" borderId="39" xfId="0" applyNumberFormat="1" applyFont="1" applyBorder="1" applyAlignment="1">
      <alignment horizontal="right" indent="1"/>
    </xf>
    <xf numFmtId="0" fontId="18" fillId="0" borderId="15" xfId="0" applyFont="1" applyBorder="1" applyAlignment="1">
      <alignment horizontal="left" indent="1"/>
    </xf>
    <xf numFmtId="3" fontId="18" fillId="0" borderId="45" xfId="0" applyNumberFormat="1" applyFont="1" applyBorder="1" applyAlignment="1">
      <alignment horizontal="right" indent="1"/>
    </xf>
    <xf numFmtId="0" fontId="17" fillId="0" borderId="40" xfId="0" applyFont="1" applyBorder="1" applyAlignment="1">
      <alignment horizontal="left" indent="1"/>
    </xf>
    <xf numFmtId="3" fontId="17" fillId="0" borderId="40" xfId="0" applyNumberFormat="1" applyFont="1" applyBorder="1" applyAlignment="1">
      <alignment horizontal="right" indent="1"/>
    </xf>
    <xf numFmtId="3" fontId="17" fillId="0" borderId="26" xfId="0" applyNumberFormat="1" applyFont="1" applyBorder="1" applyAlignment="1">
      <alignment horizontal="right" indent="1"/>
    </xf>
    <xf numFmtId="0" fontId="18" fillId="0" borderId="48" xfId="0" applyFont="1" applyBorder="1" applyAlignment="1">
      <alignment horizontal="left" indent="1"/>
    </xf>
    <xf numFmtId="3" fontId="18" fillId="0" borderId="15" xfId="0" applyNumberFormat="1" applyFont="1" applyBorder="1" applyAlignment="1">
      <alignment horizontal="right" indent="1"/>
    </xf>
    <xf numFmtId="3" fontId="18" fillId="0" borderId="37" xfId="0" applyNumberFormat="1" applyFont="1" applyBorder="1" applyAlignment="1">
      <alignment horizontal="right" indent="1"/>
    </xf>
    <xf numFmtId="0" fontId="0" fillId="0" borderId="40" xfId="0" applyBorder="1" applyAlignment="1">
      <alignment horizontal="left" indent="1"/>
    </xf>
    <xf numFmtId="3" fontId="0" fillId="0" borderId="40" xfId="0" applyNumberFormat="1" applyBorder="1" applyAlignment="1">
      <alignment horizontal="right" indent="1"/>
    </xf>
    <xf numFmtId="0" fontId="14" fillId="0" borderId="48" xfId="0" applyFont="1" applyBorder="1" applyAlignment="1">
      <alignment horizontal="left" indent="1"/>
    </xf>
    <xf numFmtId="0" fontId="0" fillId="0" borderId="41" xfId="0" applyBorder="1" applyAlignment="1">
      <alignment horizontal="left" indent="1"/>
    </xf>
    <xf numFmtId="0" fontId="0" fillId="0" borderId="39" xfId="0" applyBorder="1" applyAlignment="1">
      <alignment horizontal="left" indent="1"/>
    </xf>
    <xf numFmtId="0" fontId="14" fillId="0" borderId="42" xfId="0" applyFont="1" applyBorder="1" applyAlignment="1">
      <alignment horizontal="left" indent="1"/>
    </xf>
    <xf numFmtId="3" fontId="17" fillId="0" borderId="27" xfId="0" applyNumberFormat="1" applyFont="1" applyBorder="1" applyAlignment="1">
      <alignment horizontal="right" indent="1"/>
    </xf>
    <xf numFmtId="0" fontId="18" fillId="2" borderId="35" xfId="0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right" vertical="center" wrapText="1" indent="1"/>
    </xf>
    <xf numFmtId="0" fontId="18" fillId="2" borderId="35" xfId="0" applyFont="1" applyFill="1" applyBorder="1" applyAlignment="1">
      <alignment horizontal="right" vertical="center" wrapText="1" indent="1"/>
    </xf>
    <xf numFmtId="0" fontId="18" fillId="2" borderId="33" xfId="0" applyFont="1" applyFill="1" applyBorder="1" applyAlignment="1">
      <alignment horizontal="right" vertical="center" wrapText="1" indent="1"/>
    </xf>
    <xf numFmtId="0" fontId="17" fillId="2" borderId="0" xfId="0" applyFont="1" applyFill="1"/>
    <xf numFmtId="0" fontId="18" fillId="2" borderId="36" xfId="0" applyFont="1" applyFill="1" applyBorder="1" applyAlignment="1">
      <alignment horizontal="left" wrapText="1" indent="1"/>
    </xf>
    <xf numFmtId="0" fontId="18" fillId="2" borderId="36" xfId="0" applyFont="1" applyFill="1" applyBorder="1" applyAlignment="1">
      <alignment horizontal="center" wrapText="1"/>
    </xf>
    <xf numFmtId="0" fontId="17" fillId="2" borderId="38" xfId="0" applyFont="1" applyFill="1" applyBorder="1" applyAlignment="1">
      <alignment horizontal="left" indent="1"/>
    </xf>
    <xf numFmtId="3" fontId="17" fillId="2" borderId="38" xfId="0" applyNumberFormat="1" applyFont="1" applyFill="1" applyBorder="1" applyAlignment="1">
      <alignment horizontal="right" indent="1"/>
    </xf>
    <xf numFmtId="3" fontId="17" fillId="2" borderId="41" xfId="0" applyNumberFormat="1" applyFont="1" applyFill="1" applyBorder="1" applyAlignment="1">
      <alignment horizontal="right" indent="1"/>
    </xf>
    <xf numFmtId="3" fontId="17" fillId="2" borderId="27" xfId="0" applyNumberFormat="1" applyFont="1" applyFill="1" applyBorder="1" applyAlignment="1">
      <alignment horizontal="right" indent="1"/>
    </xf>
    <xf numFmtId="3" fontId="17" fillId="2" borderId="39" xfId="0" applyNumberFormat="1" applyFont="1" applyFill="1" applyBorder="1" applyAlignment="1">
      <alignment horizontal="right" indent="1"/>
    </xf>
    <xf numFmtId="0" fontId="18" fillId="2" borderId="15" xfId="0" applyFont="1" applyFill="1" applyBorder="1" applyAlignment="1">
      <alignment horizontal="left" indent="1"/>
    </xf>
    <xf numFmtId="3" fontId="18" fillId="2" borderId="15" xfId="0" applyNumberFormat="1" applyFont="1" applyFill="1" applyBorder="1" applyAlignment="1">
      <alignment horizontal="right" indent="1"/>
    </xf>
    <xf numFmtId="3" fontId="18" fillId="2" borderId="42" xfId="0" applyNumberFormat="1" applyFont="1" applyFill="1" applyBorder="1" applyAlignment="1">
      <alignment horizontal="right" indent="1"/>
    </xf>
    <xf numFmtId="3" fontId="18" fillId="2" borderId="0" xfId="0" applyNumberFormat="1" applyFont="1" applyFill="1" applyAlignment="1">
      <alignment horizontal="right" indent="1"/>
    </xf>
    <xf numFmtId="3" fontId="18" fillId="2" borderId="37" xfId="0" applyNumberFormat="1" applyFont="1" applyFill="1" applyBorder="1" applyAlignment="1">
      <alignment horizontal="right" indent="1"/>
    </xf>
    <xf numFmtId="0" fontId="18" fillId="2" borderId="36" xfId="0" applyFont="1" applyFill="1" applyBorder="1" applyAlignment="1">
      <alignment horizontal="left" indent="1"/>
    </xf>
    <xf numFmtId="3" fontId="18" fillId="2" borderId="36" xfId="0" applyNumberFormat="1" applyFont="1" applyFill="1" applyBorder="1" applyAlignment="1">
      <alignment horizontal="right" indent="1"/>
    </xf>
    <xf numFmtId="3" fontId="17" fillId="0" borderId="38" xfId="0" applyNumberFormat="1" applyFont="1" applyBorder="1" applyAlignment="1">
      <alignment horizontal="right" indent="1"/>
    </xf>
    <xf numFmtId="3" fontId="0" fillId="2" borderId="41" xfId="0" applyNumberFormat="1" applyFill="1" applyBorder="1" applyAlignment="1">
      <alignment horizontal="right" indent="1"/>
    </xf>
    <xf numFmtId="3" fontId="0" fillId="2" borderId="39" xfId="0" applyNumberFormat="1" applyFill="1" applyBorder="1" applyAlignment="1">
      <alignment horizontal="right" indent="1"/>
    </xf>
    <xf numFmtId="3" fontId="14" fillId="2" borderId="15" xfId="0" applyNumberFormat="1" applyFont="1" applyFill="1" applyBorder="1" applyAlignment="1">
      <alignment horizontal="right" indent="1"/>
    </xf>
    <xf numFmtId="3" fontId="14" fillId="2" borderId="42" xfId="0" applyNumberFormat="1" applyFont="1" applyFill="1" applyBorder="1" applyAlignment="1">
      <alignment horizontal="right" indent="1"/>
    </xf>
    <xf numFmtId="0" fontId="0" fillId="2" borderId="41" xfId="0" applyFill="1" applyBorder="1" applyAlignment="1">
      <alignment horizontal="left" indent="1"/>
    </xf>
    <xf numFmtId="0" fontId="0" fillId="2" borderId="40" xfId="0" applyFill="1" applyBorder="1" applyAlignment="1">
      <alignment horizontal="left" indent="1"/>
    </xf>
    <xf numFmtId="0" fontId="14" fillId="2" borderId="45" xfId="0" applyFont="1" applyFill="1" applyBorder="1" applyAlignment="1">
      <alignment horizontal="left" indent="1"/>
    </xf>
    <xf numFmtId="3" fontId="14" fillId="2" borderId="44" xfId="0" applyNumberFormat="1" applyFont="1" applyFill="1" applyBorder="1" applyAlignment="1">
      <alignment horizontal="right" indent="1"/>
    </xf>
    <xf numFmtId="3" fontId="14" fillId="2" borderId="45" xfId="0" applyNumberFormat="1" applyFont="1" applyFill="1" applyBorder="1" applyAlignment="1">
      <alignment horizontal="right" indent="1"/>
    </xf>
    <xf numFmtId="0" fontId="16" fillId="2" borderId="36" xfId="0" applyFont="1" applyFill="1" applyBorder="1" applyAlignment="1" applyProtection="1">
      <alignment horizontal="left" indent="1"/>
      <protection locked="0"/>
    </xf>
    <xf numFmtId="0" fontId="14" fillId="2" borderId="36" xfId="0" applyFont="1" applyFill="1" applyBorder="1" applyAlignment="1">
      <alignment horizontal="left" indent="1"/>
    </xf>
    <xf numFmtId="3" fontId="14" fillId="2" borderId="36" xfId="0" applyNumberFormat="1" applyFont="1" applyFill="1" applyBorder="1" applyAlignment="1">
      <alignment horizontal="right" indent="1"/>
    </xf>
    <xf numFmtId="0" fontId="1" fillId="2" borderId="36" xfId="0" applyFont="1" applyFill="1" applyBorder="1" applyAlignment="1" applyProtection="1">
      <alignment horizontal="left" indent="1"/>
      <protection locked="0"/>
    </xf>
    <xf numFmtId="3" fontId="0" fillId="2" borderId="40" xfId="0" applyNumberFormat="1" applyFill="1" applyBorder="1" applyAlignment="1">
      <alignment horizontal="right" indent="1"/>
    </xf>
    <xf numFmtId="3" fontId="14" fillId="2" borderId="37" xfId="0" applyNumberFormat="1" applyFont="1" applyFill="1" applyBorder="1" applyAlignment="1">
      <alignment horizontal="right" indent="1"/>
    </xf>
    <xf numFmtId="3" fontId="0" fillId="2" borderId="27" xfId="0" applyNumberFormat="1" applyFill="1" applyBorder="1" applyAlignment="1">
      <alignment horizontal="right" indent="1"/>
    </xf>
    <xf numFmtId="3" fontId="1" fillId="0" borderId="3" xfId="1" applyNumberFormat="1" applyFill="1" applyBorder="1"/>
    <xf numFmtId="3" fontId="2" fillId="0" borderId="4" xfId="1" applyNumberFormat="1" applyFont="1" applyFill="1" applyBorder="1"/>
    <xf numFmtId="3" fontId="2" fillId="0" borderId="32" xfId="1" applyNumberFormat="1" applyFont="1" applyFill="1" applyBorder="1"/>
    <xf numFmtId="3" fontId="2" fillId="0" borderId="59" xfId="1" applyNumberFormat="1" applyFont="1" applyFill="1" applyBorder="1"/>
    <xf numFmtId="3" fontId="2" fillId="0" borderId="53" xfId="1" applyNumberFormat="1" applyFont="1" applyFill="1" applyBorder="1"/>
    <xf numFmtId="3" fontId="2" fillId="0" borderId="7" xfId="1" applyNumberFormat="1" applyFont="1" applyFill="1" applyBorder="1"/>
    <xf numFmtId="3" fontId="2" fillId="0" borderId="0" xfId="1" applyNumberFormat="1" applyFont="1" applyFill="1" applyBorder="1"/>
    <xf numFmtId="3" fontId="2" fillId="0" borderId="57" xfId="1" applyNumberFormat="1" applyFont="1" applyFill="1" applyBorder="1"/>
    <xf numFmtId="3" fontId="2" fillId="0" borderId="52" xfId="1" applyNumberFormat="1" applyFont="1" applyFill="1" applyBorder="1"/>
    <xf numFmtId="3" fontId="1" fillId="0" borderId="22" xfId="1" applyNumberFormat="1" applyFill="1" applyBorder="1"/>
    <xf numFmtId="3" fontId="2" fillId="0" borderId="60" xfId="1" applyNumberFormat="1" applyFont="1" applyFill="1" applyBorder="1"/>
    <xf numFmtId="3" fontId="2" fillId="0" borderId="55" xfId="1" applyNumberFormat="1" applyFont="1" applyFill="1" applyBorder="1"/>
    <xf numFmtId="3" fontId="1" fillId="0" borderId="2" xfId="1" applyNumberFormat="1" applyFill="1" applyBorder="1"/>
    <xf numFmtId="3" fontId="1" fillId="0" borderId="1" xfId="1" applyNumberFormat="1" applyFill="1" applyBorder="1"/>
    <xf numFmtId="3" fontId="2" fillId="0" borderId="10" xfId="1" applyNumberFormat="1" applyFont="1" applyFill="1" applyBorder="1"/>
    <xf numFmtId="3" fontId="2" fillId="0" borderId="19" xfId="1" applyNumberFormat="1" applyFont="1" applyFill="1" applyBorder="1"/>
    <xf numFmtId="3" fontId="2" fillId="0" borderId="58" xfId="1" applyNumberFormat="1" applyFont="1" applyFill="1" applyBorder="1"/>
    <xf numFmtId="3" fontId="2" fillId="0" borderId="54" xfId="1" applyNumberFormat="1" applyFont="1" applyFill="1" applyBorder="1"/>
    <xf numFmtId="3" fontId="2" fillId="0" borderId="6" xfId="1" applyNumberFormat="1" applyFont="1" applyFill="1" applyBorder="1"/>
    <xf numFmtId="3" fontId="2" fillId="0" borderId="36" xfId="1" applyNumberFormat="1" applyFont="1" applyFill="1" applyBorder="1"/>
    <xf numFmtId="3" fontId="2" fillId="0" borderId="62" xfId="1" applyNumberFormat="1" applyFont="1" applyFill="1" applyBorder="1"/>
    <xf numFmtId="3" fontId="2" fillId="0" borderId="51" xfId="1" applyNumberFormat="1" applyFont="1" applyFill="1" applyBorder="1"/>
    <xf numFmtId="3" fontId="2" fillId="0" borderId="18" xfId="1" applyNumberFormat="1" applyFont="1" applyFill="1" applyBorder="1"/>
    <xf numFmtId="3" fontId="2" fillId="0" borderId="24" xfId="1" applyNumberFormat="1" applyFont="1" applyFill="1" applyBorder="1"/>
    <xf numFmtId="3" fontId="2" fillId="0" borderId="63" xfId="1" applyNumberFormat="1" applyFont="1" applyFill="1" applyBorder="1"/>
    <xf numFmtId="3" fontId="2" fillId="0" borderId="56" xfId="1" applyNumberFormat="1" applyFont="1" applyFill="1" applyBorder="1"/>
    <xf numFmtId="3" fontId="3" fillId="0" borderId="1" xfId="1" applyNumberFormat="1" applyFont="1" applyFill="1" applyBorder="1"/>
    <xf numFmtId="3" fontId="3" fillId="0" borderId="20" xfId="1" applyNumberFormat="1" applyFont="1" applyFill="1" applyBorder="1"/>
    <xf numFmtId="3" fontId="3" fillId="0" borderId="61" xfId="1" applyNumberFormat="1" applyFont="1" applyFill="1" applyBorder="1"/>
    <xf numFmtId="3" fontId="3" fillId="0" borderId="50" xfId="1" applyNumberFormat="1" applyFont="1" applyFill="1" applyBorder="1"/>
    <xf numFmtId="3" fontId="3" fillId="0" borderId="4" xfId="1" applyNumberFormat="1" applyFont="1" applyFill="1" applyBorder="1"/>
    <xf numFmtId="3" fontId="3" fillId="0" borderId="32" xfId="1" applyNumberFormat="1" applyFont="1" applyFill="1" applyBorder="1"/>
    <xf numFmtId="3" fontId="3" fillId="0" borderId="59" xfId="1" applyNumberFormat="1" applyFont="1" applyFill="1" applyBorder="1"/>
    <xf numFmtId="3" fontId="3" fillId="0" borderId="53" xfId="1" applyNumberFormat="1" applyFont="1" applyFill="1" applyBorder="1"/>
    <xf numFmtId="3" fontId="1" fillId="2" borderId="64" xfId="1" applyNumberFormat="1" applyFill="1" applyBorder="1"/>
    <xf numFmtId="3" fontId="1" fillId="0" borderId="64" xfId="1" applyNumberFormat="1" applyFill="1" applyBorder="1"/>
    <xf numFmtId="3" fontId="1" fillId="0" borderId="65" xfId="1" applyNumberFormat="1" applyFill="1" applyBorder="1"/>
    <xf numFmtId="3" fontId="1" fillId="0" borderId="66" xfId="1" applyNumberFormat="1" applyFill="1" applyBorder="1"/>
    <xf numFmtId="3" fontId="1" fillId="0" borderId="50" xfId="1" applyNumberFormat="1" applyFill="1" applyBorder="1"/>
    <xf numFmtId="0" fontId="10" fillId="2" borderId="0" xfId="1" applyFont="1" applyFill="1" applyAlignment="1">
      <alignment horizontal="left"/>
    </xf>
    <xf numFmtId="0" fontId="15" fillId="0" borderId="19" xfId="0" applyFont="1" applyFill="1" applyBorder="1" applyAlignment="1">
      <alignment horizontal="right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1"/>
  <sheetViews>
    <sheetView tabSelected="1" workbookViewId="0">
      <selection activeCell="K5" sqref="K5"/>
    </sheetView>
  </sheetViews>
  <sheetFormatPr defaultRowHeight="15" x14ac:dyDescent="0.25"/>
  <cols>
    <col min="1" max="1" width="37.7109375" customWidth="1"/>
    <col min="2" max="7" width="9.42578125" customWidth="1"/>
    <col min="8" max="8" width="9.42578125" style="13" customWidth="1"/>
    <col min="9" max="14" width="9.42578125" customWidth="1"/>
  </cols>
  <sheetData>
    <row r="1" spans="1:14" x14ac:dyDescent="0.25">
      <c r="G1" s="12"/>
      <c r="H1" s="21"/>
      <c r="I1" s="10"/>
      <c r="K1" s="12" t="s">
        <v>22</v>
      </c>
      <c r="L1" s="10"/>
      <c r="M1" s="10"/>
    </row>
    <row r="2" spans="1:14" x14ac:dyDescent="0.25">
      <c r="A2" s="1"/>
      <c r="B2" s="2"/>
      <c r="C2" s="5"/>
      <c r="D2" s="3"/>
      <c r="E2" s="4"/>
      <c r="F2" s="1"/>
      <c r="G2" s="5"/>
      <c r="H2" s="22"/>
      <c r="I2" s="4"/>
      <c r="J2" s="1"/>
      <c r="K2" s="5" t="s">
        <v>81</v>
      </c>
      <c r="L2" s="3"/>
      <c r="M2" s="4"/>
    </row>
    <row r="3" spans="1:14" s="13" customFormat="1" x14ac:dyDescent="0.25">
      <c r="A3" s="11"/>
      <c r="B3" s="27"/>
      <c r="C3" s="23"/>
      <c r="D3" s="23"/>
      <c r="E3" s="23"/>
      <c r="F3" s="11"/>
      <c r="G3" s="23"/>
      <c r="H3" s="23"/>
      <c r="I3" s="23"/>
      <c r="J3" s="11"/>
      <c r="K3" s="23" t="s">
        <v>82</v>
      </c>
      <c r="L3" s="23"/>
      <c r="M3" s="23"/>
    </row>
    <row r="4" spans="1:14" s="13" customFormat="1" x14ac:dyDescent="0.25">
      <c r="A4" s="11"/>
      <c r="B4" s="11"/>
      <c r="C4" s="24"/>
      <c r="D4" s="24"/>
      <c r="E4" s="11"/>
      <c r="F4" s="11"/>
      <c r="G4" s="240"/>
      <c r="H4" s="240"/>
      <c r="I4" s="240"/>
      <c r="J4" s="28"/>
      <c r="K4" s="240" t="s">
        <v>83</v>
      </c>
      <c r="L4" s="240"/>
      <c r="M4" s="240"/>
    </row>
    <row r="5" spans="1:14" s="13" customFormat="1" x14ac:dyDescent="0.25">
      <c r="A5" s="11"/>
      <c r="B5" s="11"/>
      <c r="C5" s="24"/>
      <c r="D5" s="24"/>
      <c r="E5" s="11"/>
      <c r="F5" s="11"/>
      <c r="G5" s="24"/>
      <c r="H5" s="24"/>
      <c r="I5" s="29"/>
      <c r="J5" s="11"/>
      <c r="K5" s="11"/>
      <c r="L5" s="11"/>
    </row>
    <row r="6" spans="1:14" s="13" customForma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4" s="13" customFormat="1" ht="18" x14ac:dyDescent="0.25">
      <c r="A7" s="72" t="s">
        <v>74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</row>
    <row r="8" spans="1:14" s="13" customFormat="1" ht="18" x14ac:dyDescent="0.25">
      <c r="A8" s="3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14" s="13" customFormat="1" ht="15.75" thickBot="1" x14ac:dyDescent="0.3">
      <c r="A9" s="11"/>
      <c r="B9" s="32"/>
      <c r="C9" s="32"/>
      <c r="D9" s="11"/>
      <c r="E9" s="32"/>
      <c r="F9" s="32"/>
      <c r="G9" s="32"/>
      <c r="H9" s="11"/>
      <c r="I9" s="11"/>
      <c r="J9" s="32"/>
      <c r="K9" s="32"/>
      <c r="L9" s="23"/>
      <c r="M9" s="23"/>
      <c r="N9" s="23" t="s">
        <v>68</v>
      </c>
    </row>
    <row r="10" spans="1:14" x14ac:dyDescent="0.25">
      <c r="A10" s="33" t="s">
        <v>0</v>
      </c>
      <c r="B10" s="34" t="s">
        <v>12</v>
      </c>
      <c r="C10" s="34" t="s">
        <v>17</v>
      </c>
      <c r="D10" s="34" t="s">
        <v>18</v>
      </c>
      <c r="E10" s="34" t="s">
        <v>21</v>
      </c>
      <c r="F10" s="34" t="s">
        <v>23</v>
      </c>
      <c r="G10" s="34" t="s">
        <v>76</v>
      </c>
      <c r="H10" s="34" t="s">
        <v>77</v>
      </c>
      <c r="I10" s="34" t="s">
        <v>78</v>
      </c>
      <c r="J10" s="34" t="s">
        <v>16</v>
      </c>
      <c r="K10" s="34" t="s">
        <v>20</v>
      </c>
      <c r="L10" s="66" t="s">
        <v>24</v>
      </c>
      <c r="M10" s="70" t="s">
        <v>73</v>
      </c>
      <c r="N10" s="67" t="s">
        <v>75</v>
      </c>
    </row>
    <row r="11" spans="1:14" ht="15.75" thickBot="1" x14ac:dyDescent="0.3">
      <c r="A11" s="35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68"/>
      <c r="M11" s="71"/>
      <c r="N11" s="69"/>
    </row>
    <row r="12" spans="1:14" x14ac:dyDescent="0.25">
      <c r="A12" s="37"/>
      <c r="B12" s="38"/>
      <c r="C12" s="38"/>
      <c r="D12" s="38"/>
      <c r="E12" s="39"/>
      <c r="F12" s="38"/>
      <c r="G12" s="116"/>
      <c r="H12" s="38"/>
      <c r="I12" s="38"/>
      <c r="J12" s="38"/>
      <c r="K12" s="38"/>
      <c r="L12" s="116"/>
      <c r="M12" s="70"/>
      <c r="N12" s="67"/>
    </row>
    <row r="13" spans="1:14" x14ac:dyDescent="0.25">
      <c r="A13" s="40" t="s">
        <v>1</v>
      </c>
      <c r="B13" s="41">
        <v>84054</v>
      </c>
      <c r="C13" s="41">
        <v>90201</v>
      </c>
      <c r="D13" s="41">
        <v>91160</v>
      </c>
      <c r="E13" s="41">
        <v>93425</v>
      </c>
      <c r="F13" s="41">
        <v>95491</v>
      </c>
      <c r="G13" s="41">
        <v>98010</v>
      </c>
      <c r="H13" s="41">
        <v>143263</v>
      </c>
      <c r="I13" s="41">
        <v>141380</v>
      </c>
      <c r="J13" s="41">
        <v>141380</v>
      </c>
      <c r="K13" s="41">
        <v>141380</v>
      </c>
      <c r="L13" s="41">
        <v>141380</v>
      </c>
      <c r="M13" s="41">
        <v>141380</v>
      </c>
      <c r="N13" s="235">
        <v>141380</v>
      </c>
    </row>
    <row r="14" spans="1:14" x14ac:dyDescent="0.25">
      <c r="A14" s="40" t="s">
        <v>2</v>
      </c>
      <c r="B14" s="41">
        <v>52702</v>
      </c>
      <c r="C14" s="41">
        <v>40166</v>
      </c>
      <c r="D14" s="41">
        <v>49418</v>
      </c>
      <c r="E14" s="41">
        <v>55553</v>
      </c>
      <c r="F14" s="41">
        <v>125148</v>
      </c>
      <c r="G14" s="41">
        <v>137585</v>
      </c>
      <c r="H14" s="41">
        <v>89648</v>
      </c>
      <c r="I14" s="41">
        <v>27100</v>
      </c>
      <c r="J14" s="41">
        <v>33450</v>
      </c>
      <c r="K14" s="41">
        <v>33450</v>
      </c>
      <c r="L14" s="41">
        <v>33450</v>
      </c>
      <c r="M14" s="41">
        <v>33450</v>
      </c>
      <c r="N14" s="235">
        <v>33450</v>
      </c>
    </row>
    <row r="15" spans="1:14" x14ac:dyDescent="0.25">
      <c r="A15" s="42" t="s">
        <v>3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117">
        <v>0</v>
      </c>
      <c r="H15" s="41">
        <v>2110</v>
      </c>
      <c r="I15" s="41">
        <v>0</v>
      </c>
      <c r="J15" s="201">
        <v>0</v>
      </c>
      <c r="K15" s="201">
        <v>0</v>
      </c>
      <c r="L15" s="201">
        <v>0</v>
      </c>
      <c r="M15" s="201">
        <v>0</v>
      </c>
      <c r="N15" s="236">
        <v>0</v>
      </c>
    </row>
    <row r="16" spans="1:14" ht="15.75" thickBot="1" x14ac:dyDescent="0.3">
      <c r="A16" s="43" t="s">
        <v>4</v>
      </c>
      <c r="B16" s="44">
        <f>B13+B14+B15</f>
        <v>136756</v>
      </c>
      <c r="C16" s="44">
        <f t="shared" ref="C16:G16" si="0">C13+C14</f>
        <v>130367</v>
      </c>
      <c r="D16" s="44">
        <f t="shared" si="0"/>
        <v>140578</v>
      </c>
      <c r="E16" s="44">
        <f t="shared" si="0"/>
        <v>148978</v>
      </c>
      <c r="F16" s="44">
        <f t="shared" si="0"/>
        <v>220639</v>
      </c>
      <c r="G16" s="44">
        <f t="shared" si="0"/>
        <v>235595</v>
      </c>
      <c r="H16" s="44">
        <f>H13+H14+H15</f>
        <v>235021</v>
      </c>
      <c r="I16" s="44">
        <f t="shared" ref="I16:J16" si="1">I13+I14</f>
        <v>168480</v>
      </c>
      <c r="J16" s="202">
        <f t="shared" si="1"/>
        <v>174830</v>
      </c>
      <c r="K16" s="202">
        <f t="shared" ref="K16:L16" si="2">K13+K14</f>
        <v>174830</v>
      </c>
      <c r="L16" s="203">
        <f t="shared" si="2"/>
        <v>174830</v>
      </c>
      <c r="M16" s="204">
        <f t="shared" ref="M16:N16" si="3">M13+M14</f>
        <v>174830</v>
      </c>
      <c r="N16" s="205">
        <f t="shared" si="3"/>
        <v>174830</v>
      </c>
    </row>
    <row r="17" spans="1:15" x14ac:dyDescent="0.25">
      <c r="A17" s="37"/>
      <c r="B17" s="45"/>
      <c r="C17" s="45"/>
      <c r="D17" s="45"/>
      <c r="E17" s="46"/>
      <c r="F17" s="45"/>
      <c r="G17" s="118"/>
      <c r="H17" s="45"/>
      <c r="I17" s="45"/>
      <c r="J17" s="206"/>
      <c r="K17" s="206"/>
      <c r="L17" s="207"/>
      <c r="M17" s="208"/>
      <c r="N17" s="209"/>
    </row>
    <row r="18" spans="1:15" x14ac:dyDescent="0.25">
      <c r="A18" s="42" t="s">
        <v>5</v>
      </c>
      <c r="B18" s="41">
        <v>1451158</v>
      </c>
      <c r="C18" s="41">
        <v>960151</v>
      </c>
      <c r="D18" s="41">
        <v>1067184</v>
      </c>
      <c r="E18" s="47">
        <v>1762868</v>
      </c>
      <c r="F18" s="47">
        <v>762879</v>
      </c>
      <c r="G18" s="47">
        <v>1004709</v>
      </c>
      <c r="H18" s="47">
        <v>805930</v>
      </c>
      <c r="I18" s="47">
        <v>660983</v>
      </c>
      <c r="J18" s="210">
        <v>575836</v>
      </c>
      <c r="K18" s="210">
        <v>575836</v>
      </c>
      <c r="L18" s="210">
        <v>575836</v>
      </c>
      <c r="M18" s="210">
        <v>575836</v>
      </c>
      <c r="N18" s="237">
        <v>575836</v>
      </c>
      <c r="O18" s="6"/>
    </row>
    <row r="19" spans="1:15" x14ac:dyDescent="0.25">
      <c r="A19" s="42" t="s">
        <v>13</v>
      </c>
      <c r="B19" s="41">
        <v>260210</v>
      </c>
      <c r="C19" s="41">
        <v>269035</v>
      </c>
      <c r="D19" s="41">
        <v>312756</v>
      </c>
      <c r="E19" s="47">
        <v>320138</v>
      </c>
      <c r="F19" s="47">
        <v>334419</v>
      </c>
      <c r="G19" s="47">
        <v>345276</v>
      </c>
      <c r="H19" s="47">
        <v>352421</v>
      </c>
      <c r="I19" s="47">
        <v>354317</v>
      </c>
      <c r="J19" s="210">
        <v>354317</v>
      </c>
      <c r="K19" s="210">
        <v>354317</v>
      </c>
      <c r="L19" s="210">
        <v>354317</v>
      </c>
      <c r="M19" s="210">
        <v>354317</v>
      </c>
      <c r="N19" s="237">
        <v>354317</v>
      </c>
      <c r="O19" s="6"/>
    </row>
    <row r="20" spans="1:15" x14ac:dyDescent="0.25">
      <c r="A20" s="42" t="s">
        <v>14</v>
      </c>
      <c r="B20" s="41">
        <v>60260</v>
      </c>
      <c r="C20" s="41">
        <v>59910</v>
      </c>
      <c r="D20" s="41">
        <v>61062</v>
      </c>
      <c r="E20" s="47">
        <v>68228</v>
      </c>
      <c r="F20" s="47">
        <v>71952</v>
      </c>
      <c r="G20" s="47">
        <v>81805</v>
      </c>
      <c r="H20" s="47">
        <v>84736</v>
      </c>
      <c r="I20" s="47">
        <v>88792</v>
      </c>
      <c r="J20" s="210">
        <v>88792</v>
      </c>
      <c r="K20" s="210">
        <v>88792</v>
      </c>
      <c r="L20" s="210">
        <v>88792</v>
      </c>
      <c r="M20" s="210">
        <v>88792</v>
      </c>
      <c r="N20" s="237">
        <v>88792</v>
      </c>
      <c r="O20" s="6"/>
    </row>
    <row r="21" spans="1:15" ht="15.75" thickBot="1" x14ac:dyDescent="0.3">
      <c r="A21" s="43" t="s">
        <v>6</v>
      </c>
      <c r="B21" s="44">
        <f t="shared" ref="B21:H21" si="4">B16+B18</f>
        <v>1587914</v>
      </c>
      <c r="C21" s="44">
        <f t="shared" si="4"/>
        <v>1090518</v>
      </c>
      <c r="D21" s="44">
        <f t="shared" si="4"/>
        <v>1207762</v>
      </c>
      <c r="E21" s="44">
        <f>E16+E18</f>
        <v>1911846</v>
      </c>
      <c r="F21" s="44">
        <f>F16+F18</f>
        <v>983518</v>
      </c>
      <c r="G21" s="44">
        <f>G16+G18</f>
        <v>1240304</v>
      </c>
      <c r="H21" s="44">
        <f t="shared" si="4"/>
        <v>1040951</v>
      </c>
      <c r="I21" s="44">
        <f t="shared" ref="I21:J21" si="5">I16+I18</f>
        <v>829463</v>
      </c>
      <c r="J21" s="202">
        <f t="shared" si="5"/>
        <v>750666</v>
      </c>
      <c r="K21" s="202">
        <f t="shared" ref="K21:L21" si="6">K16+K18</f>
        <v>750666</v>
      </c>
      <c r="L21" s="203">
        <f t="shared" si="6"/>
        <v>750666</v>
      </c>
      <c r="M21" s="204">
        <f t="shared" ref="M21:N21" si="7">M16+M18</f>
        <v>750666</v>
      </c>
      <c r="N21" s="205">
        <f t="shared" si="7"/>
        <v>750666</v>
      </c>
    </row>
    <row r="22" spans="1:15" ht="15.75" thickBot="1" x14ac:dyDescent="0.3">
      <c r="A22" s="48"/>
      <c r="B22" s="49"/>
      <c r="C22" s="49"/>
      <c r="D22" s="49"/>
      <c r="E22" s="50"/>
      <c r="F22" s="49"/>
      <c r="G22" s="118"/>
      <c r="H22" s="45"/>
      <c r="I22" s="45"/>
      <c r="J22" s="206"/>
      <c r="K22" s="206"/>
      <c r="L22" s="207"/>
      <c r="M22" s="211"/>
      <c r="N22" s="212"/>
    </row>
    <row r="23" spans="1:15" x14ac:dyDescent="0.25">
      <c r="A23" s="51" t="s">
        <v>7</v>
      </c>
      <c r="B23" s="52">
        <v>717372</v>
      </c>
      <c r="C23" s="52">
        <v>691970</v>
      </c>
      <c r="D23" s="52">
        <v>777769</v>
      </c>
      <c r="E23" s="52">
        <v>847404</v>
      </c>
      <c r="F23" s="52">
        <v>915249</v>
      </c>
      <c r="G23" s="52">
        <v>934735</v>
      </c>
      <c r="H23" s="52">
        <v>829584</v>
      </c>
      <c r="I23" s="52">
        <v>678742</v>
      </c>
      <c r="J23" s="213">
        <v>678742</v>
      </c>
      <c r="K23" s="213">
        <v>678742</v>
      </c>
      <c r="L23" s="213">
        <v>678742</v>
      </c>
      <c r="M23" s="213">
        <v>678742</v>
      </c>
      <c r="N23" s="238">
        <v>678742</v>
      </c>
    </row>
    <row r="24" spans="1:15" x14ac:dyDescent="0.25">
      <c r="A24" s="40" t="s">
        <v>8</v>
      </c>
      <c r="B24" s="53">
        <v>791576</v>
      </c>
      <c r="C24" s="53">
        <v>380027</v>
      </c>
      <c r="D24" s="53">
        <v>407435</v>
      </c>
      <c r="E24" s="54">
        <v>597726</v>
      </c>
      <c r="F24" s="53">
        <v>881851</v>
      </c>
      <c r="G24" s="119">
        <v>294585</v>
      </c>
      <c r="H24" s="53">
        <v>140872</v>
      </c>
      <c r="I24" s="53">
        <v>150721</v>
      </c>
      <c r="J24" s="214">
        <v>71924</v>
      </c>
      <c r="K24" s="214">
        <v>71924</v>
      </c>
      <c r="L24" s="214">
        <v>71924</v>
      </c>
      <c r="M24" s="214">
        <v>71924</v>
      </c>
      <c r="N24" s="239">
        <v>71924</v>
      </c>
    </row>
    <row r="25" spans="1:15" ht="15.75" thickBot="1" x14ac:dyDescent="0.3">
      <c r="A25" s="43" t="s">
        <v>9</v>
      </c>
      <c r="B25" s="44">
        <f t="shared" ref="B25:H25" si="8">B23+B24</f>
        <v>1508948</v>
      </c>
      <c r="C25" s="44">
        <f t="shared" si="8"/>
        <v>1071997</v>
      </c>
      <c r="D25" s="44">
        <f t="shared" si="8"/>
        <v>1185204</v>
      </c>
      <c r="E25" s="44">
        <f t="shared" si="8"/>
        <v>1445130</v>
      </c>
      <c r="F25" s="44">
        <f t="shared" si="8"/>
        <v>1797100</v>
      </c>
      <c r="G25" s="44">
        <f t="shared" si="8"/>
        <v>1229320</v>
      </c>
      <c r="H25" s="44">
        <f t="shared" si="8"/>
        <v>970456</v>
      </c>
      <c r="I25" s="44">
        <f t="shared" ref="I25:J25" si="9">I23+I24</f>
        <v>829463</v>
      </c>
      <c r="J25" s="202">
        <f t="shared" si="9"/>
        <v>750666</v>
      </c>
      <c r="K25" s="202">
        <f t="shared" ref="K25:L25" si="10">K23+K24</f>
        <v>750666</v>
      </c>
      <c r="L25" s="203">
        <f t="shared" si="10"/>
        <v>750666</v>
      </c>
      <c r="M25" s="204">
        <f t="shared" ref="M25:N25" si="11">M23+M24</f>
        <v>750666</v>
      </c>
      <c r="N25" s="205">
        <f t="shared" si="11"/>
        <v>750666</v>
      </c>
    </row>
    <row r="26" spans="1:15" ht="15.75" thickBot="1" x14ac:dyDescent="0.3">
      <c r="A26" s="55"/>
      <c r="B26" s="49"/>
      <c r="C26" s="49"/>
      <c r="D26" s="49"/>
      <c r="E26" s="50"/>
      <c r="F26" s="49"/>
      <c r="G26" s="120"/>
      <c r="H26" s="49"/>
      <c r="I26" s="49"/>
      <c r="J26" s="215"/>
      <c r="K26" s="215"/>
      <c r="L26" s="216"/>
      <c r="M26" s="217"/>
      <c r="N26" s="218"/>
    </row>
    <row r="27" spans="1:15" ht="15.75" thickBot="1" x14ac:dyDescent="0.3">
      <c r="A27" s="56" t="s">
        <v>10</v>
      </c>
      <c r="B27" s="57">
        <f t="shared" ref="B27:J27" si="12">B21-B25</f>
        <v>78966</v>
      </c>
      <c r="C27" s="57">
        <f t="shared" si="12"/>
        <v>18521</v>
      </c>
      <c r="D27" s="57">
        <f t="shared" si="12"/>
        <v>22558</v>
      </c>
      <c r="E27" s="57">
        <f t="shared" si="12"/>
        <v>466716</v>
      </c>
      <c r="F27" s="57">
        <f t="shared" si="12"/>
        <v>-813582</v>
      </c>
      <c r="G27" s="57">
        <f t="shared" si="12"/>
        <v>10984</v>
      </c>
      <c r="H27" s="57">
        <f t="shared" si="12"/>
        <v>70495</v>
      </c>
      <c r="I27" s="57">
        <f t="shared" si="12"/>
        <v>0</v>
      </c>
      <c r="J27" s="219">
        <f t="shared" si="12"/>
        <v>0</v>
      </c>
      <c r="K27" s="219">
        <f t="shared" ref="K27:L27" si="13">K21-K25</f>
        <v>0</v>
      </c>
      <c r="L27" s="220">
        <f t="shared" si="13"/>
        <v>0</v>
      </c>
      <c r="M27" s="221">
        <f t="shared" ref="M27:N27" si="14">M21-M25</f>
        <v>0</v>
      </c>
      <c r="N27" s="222">
        <f t="shared" si="14"/>
        <v>0</v>
      </c>
    </row>
    <row r="28" spans="1:15" x14ac:dyDescent="0.25">
      <c r="A28" s="58"/>
      <c r="B28" s="59"/>
      <c r="C28" s="59"/>
      <c r="D28" s="59"/>
      <c r="E28" s="59"/>
      <c r="F28" s="59"/>
      <c r="G28" s="121"/>
      <c r="H28" s="59"/>
      <c r="I28" s="59"/>
      <c r="J28" s="223"/>
      <c r="K28" s="223"/>
      <c r="L28" s="224"/>
      <c r="M28" s="225"/>
      <c r="N28" s="226"/>
    </row>
    <row r="29" spans="1:15" ht="24.75" customHeight="1" x14ac:dyDescent="0.25">
      <c r="A29" s="60" t="s">
        <v>11</v>
      </c>
      <c r="B29" s="61">
        <v>0</v>
      </c>
      <c r="C29" s="61">
        <v>0</v>
      </c>
      <c r="D29" s="61">
        <v>0</v>
      </c>
      <c r="E29" s="62">
        <v>0</v>
      </c>
      <c r="F29" s="61">
        <v>0</v>
      </c>
      <c r="G29" s="122">
        <v>0</v>
      </c>
      <c r="H29" s="61">
        <v>0</v>
      </c>
      <c r="I29" s="61">
        <v>0</v>
      </c>
      <c r="J29" s="227">
        <v>0</v>
      </c>
      <c r="K29" s="227">
        <v>0</v>
      </c>
      <c r="L29" s="228">
        <v>0</v>
      </c>
      <c r="M29" s="229">
        <v>0</v>
      </c>
      <c r="N29" s="230">
        <v>0</v>
      </c>
    </row>
    <row r="30" spans="1:15" ht="15.75" thickBot="1" x14ac:dyDescent="0.3">
      <c r="A30" s="63" t="s">
        <v>15</v>
      </c>
      <c r="B30" s="64">
        <v>0</v>
      </c>
      <c r="C30" s="64">
        <v>0</v>
      </c>
      <c r="D30" s="64">
        <v>0</v>
      </c>
      <c r="E30" s="65">
        <v>0</v>
      </c>
      <c r="F30" s="64">
        <v>0</v>
      </c>
      <c r="G30" s="123">
        <v>0</v>
      </c>
      <c r="H30" s="64">
        <v>0</v>
      </c>
      <c r="I30" s="64">
        <v>0</v>
      </c>
      <c r="J30" s="231">
        <v>0</v>
      </c>
      <c r="K30" s="231">
        <v>0</v>
      </c>
      <c r="L30" s="232">
        <v>0</v>
      </c>
      <c r="M30" s="233">
        <v>0</v>
      </c>
      <c r="N30" s="234">
        <v>0</v>
      </c>
    </row>
    <row r="33" spans="1:12" x14ac:dyDescent="0.25">
      <c r="A33" s="7"/>
      <c r="B33" s="7"/>
      <c r="C33" s="7"/>
      <c r="D33" s="7"/>
      <c r="E33" s="7"/>
      <c r="F33" s="7"/>
      <c r="G33" s="7"/>
      <c r="H33" s="25"/>
      <c r="I33" s="7"/>
      <c r="J33" s="7"/>
      <c r="K33" s="7"/>
      <c r="L33" s="7"/>
    </row>
    <row r="34" spans="1:12" x14ac:dyDescent="0.25">
      <c r="A34" s="7"/>
      <c r="B34" s="7"/>
      <c r="C34" s="8"/>
      <c r="D34" s="8"/>
      <c r="E34" s="8"/>
      <c r="F34" s="8"/>
      <c r="G34" s="8"/>
      <c r="H34" s="26"/>
      <c r="I34" s="7"/>
      <c r="J34" s="7"/>
      <c r="K34" s="7"/>
      <c r="L34" s="7"/>
    </row>
    <row r="35" spans="1:12" x14ac:dyDescent="0.25">
      <c r="A35" s="7"/>
      <c r="B35" s="7"/>
      <c r="C35" s="8"/>
      <c r="D35" s="8"/>
      <c r="E35" s="8"/>
      <c r="F35" s="8"/>
      <c r="G35" s="8"/>
      <c r="H35" s="26"/>
      <c r="I35" s="7"/>
      <c r="J35" s="7"/>
      <c r="K35" s="7"/>
      <c r="L35" s="7"/>
    </row>
    <row r="36" spans="1:12" x14ac:dyDescent="0.25">
      <c r="A36" s="7"/>
      <c r="B36" s="9"/>
      <c r="C36" s="8"/>
      <c r="D36" s="8"/>
      <c r="E36" s="8"/>
      <c r="F36" s="8"/>
      <c r="G36" s="8"/>
      <c r="H36" s="26"/>
      <c r="I36" s="7"/>
      <c r="J36" s="7"/>
      <c r="K36" s="7"/>
      <c r="L36" s="7"/>
    </row>
    <row r="37" spans="1:12" x14ac:dyDescent="0.25">
      <c r="A37" s="7"/>
      <c r="B37" s="7"/>
      <c r="C37" s="8"/>
      <c r="D37" s="8"/>
      <c r="E37" s="8"/>
      <c r="F37" s="8"/>
      <c r="G37" s="8"/>
      <c r="H37" s="26"/>
      <c r="I37" s="7"/>
      <c r="J37" s="7"/>
      <c r="K37" s="7"/>
      <c r="L37" s="7"/>
    </row>
    <row r="38" spans="1:12" x14ac:dyDescent="0.25">
      <c r="A38" s="7"/>
      <c r="B38" s="7"/>
      <c r="C38" s="8"/>
      <c r="D38" s="8"/>
      <c r="E38" s="8"/>
      <c r="F38" s="8"/>
      <c r="G38" s="8"/>
      <c r="H38" s="26"/>
      <c r="I38" s="7"/>
      <c r="J38" s="7"/>
      <c r="K38" s="7"/>
      <c r="L38" s="7"/>
    </row>
    <row r="39" spans="1:12" x14ac:dyDescent="0.25">
      <c r="A39" s="7"/>
      <c r="B39" s="7"/>
      <c r="C39" s="8"/>
      <c r="D39" s="8"/>
      <c r="E39" s="8"/>
      <c r="F39" s="8"/>
      <c r="G39" s="8"/>
      <c r="H39" s="26"/>
      <c r="I39" s="7"/>
      <c r="J39" s="7"/>
      <c r="K39" s="7"/>
      <c r="L39" s="7"/>
    </row>
    <row r="40" spans="1:12" x14ac:dyDescent="0.25">
      <c r="A40" s="7"/>
      <c r="B40" s="7"/>
      <c r="C40" s="8"/>
      <c r="D40" s="8"/>
      <c r="E40" s="8"/>
      <c r="F40" s="8"/>
      <c r="G40" s="8"/>
      <c r="H40" s="26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25"/>
      <c r="I41" s="7"/>
      <c r="J41" s="7"/>
      <c r="K41" s="7"/>
      <c r="L41" s="7"/>
    </row>
  </sheetData>
  <mergeCells count="2">
    <mergeCell ref="G4:I4"/>
    <mergeCell ref="K4:M4"/>
  </mergeCells>
  <phoneticPr fontId="0" type="noConversion"/>
  <pageMargins left="0.15748031496062992" right="0.15748031496062992" top="0.78740157480314965" bottom="0.78740157480314965" header="0.39370078740157483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F138B-4122-4613-933F-E031876246EF}">
  <dimension ref="B1:K164"/>
  <sheetViews>
    <sheetView topLeftCell="A64" workbookViewId="0">
      <selection activeCell="E4" sqref="E4"/>
    </sheetView>
  </sheetViews>
  <sheetFormatPr defaultRowHeight="15" x14ac:dyDescent="0.25"/>
  <cols>
    <col min="1" max="1" width="6.140625" style="13" customWidth="1"/>
    <col min="2" max="2" width="28.5703125" style="73" customWidth="1"/>
    <col min="3" max="3" width="12.7109375" style="73" customWidth="1"/>
    <col min="4" max="4" width="12.7109375" style="20" hidden="1" customWidth="1"/>
    <col min="5" max="9" width="12.7109375" style="20" customWidth="1"/>
    <col min="10" max="10" width="12.7109375" style="13" customWidth="1"/>
    <col min="11" max="16384" width="9.140625" style="13"/>
  </cols>
  <sheetData>
    <row r="1" spans="2:11" ht="15" customHeight="1" x14ac:dyDescent="0.25">
      <c r="H1" s="74"/>
      <c r="I1" s="74"/>
      <c r="J1" s="14" t="s">
        <v>69</v>
      </c>
    </row>
    <row r="2" spans="2:11" ht="15" customHeight="1" x14ac:dyDescent="0.25">
      <c r="B2" s="115" t="s">
        <v>79</v>
      </c>
      <c r="C2" s="115"/>
      <c r="D2" s="115"/>
      <c r="E2" s="115"/>
      <c r="F2" s="115"/>
      <c r="G2" s="115"/>
      <c r="H2" s="115"/>
    </row>
    <row r="3" spans="2:11" ht="15" customHeight="1" thickBot="1" x14ac:dyDescent="0.3">
      <c r="B3" s="241"/>
      <c r="C3" s="241"/>
      <c r="D3" s="241"/>
      <c r="E3" s="241"/>
      <c r="F3" s="241"/>
      <c r="G3" s="241"/>
      <c r="H3" s="241"/>
      <c r="I3" s="75"/>
      <c r="J3" s="15" t="s">
        <v>19</v>
      </c>
    </row>
    <row r="4" spans="2:11" ht="30.75" thickBot="1" x14ac:dyDescent="0.3">
      <c r="B4" s="76" t="s">
        <v>80</v>
      </c>
      <c r="C4" s="165"/>
      <c r="D4" s="166">
        <v>2020</v>
      </c>
      <c r="E4" s="167">
        <v>2021</v>
      </c>
      <c r="F4" s="167">
        <v>2022</v>
      </c>
      <c r="G4" s="166">
        <v>2023</v>
      </c>
      <c r="H4" s="168">
        <v>2024</v>
      </c>
      <c r="I4" s="168">
        <v>2025</v>
      </c>
      <c r="J4" s="168">
        <v>2026</v>
      </c>
      <c r="K4" s="169"/>
    </row>
    <row r="5" spans="2:11" ht="5.0999999999999996" customHeight="1" thickBot="1" x14ac:dyDescent="0.3">
      <c r="B5" s="77"/>
      <c r="C5" s="170"/>
      <c r="D5" s="171"/>
      <c r="E5" s="171"/>
      <c r="F5" s="171"/>
      <c r="G5" s="171"/>
      <c r="H5" s="171"/>
      <c r="I5" s="171"/>
      <c r="J5" s="171"/>
      <c r="K5" s="169"/>
    </row>
    <row r="6" spans="2:11" x14ac:dyDescent="0.25">
      <c r="B6" s="78" t="s">
        <v>25</v>
      </c>
      <c r="C6" s="172" t="s">
        <v>26</v>
      </c>
      <c r="D6" s="173">
        <f>D7-D8</f>
        <v>2280</v>
      </c>
      <c r="E6" s="174">
        <v>2280</v>
      </c>
      <c r="F6" s="174">
        <f>E6*0.95</f>
        <v>2166</v>
      </c>
      <c r="G6" s="174">
        <f t="shared" ref="G6:I6" si="0">F6*0.95</f>
        <v>2057.6999999999998</v>
      </c>
      <c r="H6" s="174">
        <f t="shared" si="0"/>
        <v>1954.8149999999998</v>
      </c>
      <c r="I6" s="174">
        <f t="shared" si="0"/>
        <v>1857.0742499999997</v>
      </c>
      <c r="J6" s="175">
        <f>I6*0.95</f>
        <v>1764.2205374999996</v>
      </c>
      <c r="K6" s="169"/>
    </row>
    <row r="7" spans="2:11" x14ac:dyDescent="0.25">
      <c r="B7" s="81"/>
      <c r="C7" s="172" t="s">
        <v>27</v>
      </c>
      <c r="D7" s="173">
        <v>6465</v>
      </c>
      <c r="E7" s="176">
        <v>6497</v>
      </c>
      <c r="F7" s="175">
        <f t="shared" ref="F7:H7" si="1">E7+(E7/100*2.5)</f>
        <v>6659.4250000000002</v>
      </c>
      <c r="G7" s="175">
        <f t="shared" si="1"/>
        <v>6825.9106250000004</v>
      </c>
      <c r="H7" s="175">
        <f t="shared" si="1"/>
        <v>6996.5583906250004</v>
      </c>
      <c r="I7" s="175">
        <f>H7+(H7/100*2)</f>
        <v>7136.4895584375008</v>
      </c>
      <c r="J7" s="175">
        <f>I7+(I7/100*3.5)</f>
        <v>7386.2666929828138</v>
      </c>
      <c r="K7" s="169"/>
    </row>
    <row r="8" spans="2:11" ht="15.75" thickBot="1" x14ac:dyDescent="0.3">
      <c r="B8" s="81"/>
      <c r="C8" s="177" t="s">
        <v>28</v>
      </c>
      <c r="D8" s="178">
        <v>4185</v>
      </c>
      <c r="E8" s="179">
        <f>E7-E6</f>
        <v>4217</v>
      </c>
      <c r="F8" s="180">
        <f t="shared" ref="F8:J8" si="2">F7-F6</f>
        <v>4493.4250000000002</v>
      </c>
      <c r="G8" s="178">
        <f t="shared" si="2"/>
        <v>4768.2106250000006</v>
      </c>
      <c r="H8" s="181">
        <f t="shared" si="2"/>
        <v>5041.7433906250008</v>
      </c>
      <c r="I8" s="181">
        <f t="shared" si="2"/>
        <v>5279.4153084375012</v>
      </c>
      <c r="J8" s="181">
        <f t="shared" si="2"/>
        <v>5622.0461554828144</v>
      </c>
      <c r="K8" s="169"/>
    </row>
    <row r="9" spans="2:11" ht="5.0999999999999996" customHeight="1" thickBot="1" x14ac:dyDescent="0.3">
      <c r="B9" s="85"/>
      <c r="C9" s="182"/>
      <c r="D9" s="183"/>
      <c r="E9" s="183">
        <f t="shared" ref="E9:E13" si="3">D9</f>
        <v>0</v>
      </c>
      <c r="F9" s="183"/>
      <c r="G9" s="183"/>
      <c r="H9" s="183"/>
      <c r="I9" s="183"/>
      <c r="J9" s="183"/>
      <c r="K9" s="169"/>
    </row>
    <row r="10" spans="2:11" x14ac:dyDescent="0.25">
      <c r="B10" s="78" t="s">
        <v>29</v>
      </c>
      <c r="C10" s="172" t="s">
        <v>26</v>
      </c>
      <c r="D10" s="173">
        <f>D11-D12</f>
        <v>7206</v>
      </c>
      <c r="E10" s="174">
        <v>7206</v>
      </c>
      <c r="F10" s="174">
        <f>E10*0.95</f>
        <v>6845.7</v>
      </c>
      <c r="G10" s="174">
        <f t="shared" ref="G10:I10" si="4">F10*0.95</f>
        <v>6503.415</v>
      </c>
      <c r="H10" s="174">
        <f t="shared" si="4"/>
        <v>6178.2442499999997</v>
      </c>
      <c r="I10" s="174">
        <f t="shared" si="4"/>
        <v>5869.3320374999994</v>
      </c>
      <c r="J10" s="175">
        <f>I10*0.95</f>
        <v>5575.865435624999</v>
      </c>
      <c r="K10" s="169"/>
    </row>
    <row r="11" spans="2:11" x14ac:dyDescent="0.25">
      <c r="B11" s="81"/>
      <c r="C11" s="172" t="s">
        <v>27</v>
      </c>
      <c r="D11" s="173">
        <v>8333</v>
      </c>
      <c r="E11" s="176">
        <v>8316</v>
      </c>
      <c r="F11" s="175">
        <f t="shared" ref="F11:I11" si="5">E11+(E11/100*2.5)</f>
        <v>8523.9</v>
      </c>
      <c r="G11" s="175">
        <f t="shared" si="5"/>
        <v>8736.9974999999995</v>
      </c>
      <c r="H11" s="175">
        <f t="shared" si="5"/>
        <v>8955.4224374999994</v>
      </c>
      <c r="I11" s="175">
        <f t="shared" si="5"/>
        <v>9179.3079984374999</v>
      </c>
      <c r="J11" s="175">
        <f>I11+(I11/100*3.5)</f>
        <v>9500.5837783828119</v>
      </c>
      <c r="K11" s="169"/>
    </row>
    <row r="12" spans="2:11" ht="15.75" thickBot="1" x14ac:dyDescent="0.3">
      <c r="B12" s="81"/>
      <c r="C12" s="177" t="s">
        <v>28</v>
      </c>
      <c r="D12" s="178">
        <v>1127</v>
      </c>
      <c r="E12" s="179">
        <f>E11-E10</f>
        <v>1110</v>
      </c>
      <c r="F12" s="180">
        <f t="shared" ref="F12:J12" si="6">F11-F10</f>
        <v>1678.1999999999998</v>
      </c>
      <c r="G12" s="178">
        <f t="shared" si="6"/>
        <v>2233.5824999999995</v>
      </c>
      <c r="H12" s="181">
        <f t="shared" si="6"/>
        <v>2777.1781874999997</v>
      </c>
      <c r="I12" s="181">
        <f t="shared" si="6"/>
        <v>3309.9759609375005</v>
      </c>
      <c r="J12" s="181">
        <f t="shared" si="6"/>
        <v>3924.7183427578129</v>
      </c>
      <c r="K12" s="169"/>
    </row>
    <row r="13" spans="2:11" ht="5.0999999999999996" customHeight="1" thickBot="1" x14ac:dyDescent="0.3">
      <c r="B13" s="85"/>
      <c r="C13" s="182"/>
      <c r="D13" s="183"/>
      <c r="E13" s="183">
        <f t="shared" si="3"/>
        <v>0</v>
      </c>
      <c r="F13" s="183"/>
      <c r="G13" s="183"/>
      <c r="H13" s="183"/>
      <c r="I13" s="183"/>
      <c r="J13" s="183"/>
      <c r="K13" s="169"/>
    </row>
    <row r="14" spans="2:11" x14ac:dyDescent="0.25">
      <c r="B14" s="78" t="s">
        <v>30</v>
      </c>
      <c r="C14" s="172" t="s">
        <v>26</v>
      </c>
      <c r="D14" s="173">
        <f>D15-D16</f>
        <v>2398</v>
      </c>
      <c r="E14" s="174">
        <v>2398</v>
      </c>
      <c r="F14" s="174">
        <f>E14*0.95</f>
        <v>2278.1</v>
      </c>
      <c r="G14" s="174">
        <f t="shared" ref="G14:I14" si="7">F14*0.95</f>
        <v>2164.1949999999997</v>
      </c>
      <c r="H14" s="174">
        <f t="shared" si="7"/>
        <v>2055.9852499999997</v>
      </c>
      <c r="I14" s="174">
        <f t="shared" si="7"/>
        <v>1953.1859874999996</v>
      </c>
      <c r="J14" s="175">
        <f>I14*0.95</f>
        <v>1855.5266881249995</v>
      </c>
      <c r="K14" s="169"/>
    </row>
    <row r="15" spans="2:11" x14ac:dyDescent="0.25">
      <c r="B15" s="81"/>
      <c r="C15" s="147" t="s">
        <v>27</v>
      </c>
      <c r="D15" s="184">
        <v>3958</v>
      </c>
      <c r="E15" s="149">
        <v>3965.5</v>
      </c>
      <c r="F15" s="164">
        <f t="shared" ref="F15:J15" si="8">E15+(E15/100*2.5)</f>
        <v>4064.6374999999998</v>
      </c>
      <c r="G15" s="164">
        <f t="shared" si="8"/>
        <v>4166.2534374999996</v>
      </c>
      <c r="H15" s="164">
        <f t="shared" si="8"/>
        <v>4270.4097734374991</v>
      </c>
      <c r="I15" s="164">
        <f t="shared" si="8"/>
        <v>4377.1700177734365</v>
      </c>
      <c r="J15" s="164">
        <f t="shared" si="8"/>
        <v>4486.5992682177721</v>
      </c>
      <c r="K15" s="169"/>
    </row>
    <row r="16" spans="2:11" ht="15.75" thickBot="1" x14ac:dyDescent="0.3">
      <c r="B16" s="81"/>
      <c r="C16" s="129" t="s">
        <v>28</v>
      </c>
      <c r="D16" s="130">
        <v>1560</v>
      </c>
      <c r="E16" s="131">
        <f>E15-E14</f>
        <v>1567.5</v>
      </c>
      <c r="F16" s="132">
        <f t="shared" ref="F16:J16" si="9">F15-F14</f>
        <v>1786.5374999999999</v>
      </c>
      <c r="G16" s="130">
        <f t="shared" si="9"/>
        <v>2002.0584374999999</v>
      </c>
      <c r="H16" s="133">
        <f t="shared" si="9"/>
        <v>2214.4245234374994</v>
      </c>
      <c r="I16" s="133">
        <f t="shared" si="9"/>
        <v>2423.9840302734369</v>
      </c>
      <c r="J16" s="133">
        <f t="shared" si="9"/>
        <v>2631.0725800927726</v>
      </c>
    </row>
    <row r="17" spans="2:10" ht="5.0999999999999996" customHeight="1" thickBot="1" x14ac:dyDescent="0.3">
      <c r="B17" s="85"/>
      <c r="C17" s="134"/>
      <c r="D17" s="135"/>
      <c r="E17" s="135">
        <f t="shared" ref="E17:E37" si="10">D17</f>
        <v>0</v>
      </c>
      <c r="F17" s="135"/>
      <c r="G17" s="135"/>
      <c r="H17" s="135"/>
      <c r="I17" s="135"/>
      <c r="J17" s="135"/>
    </row>
    <row r="18" spans="2:10" x14ac:dyDescent="0.25">
      <c r="B18" s="78" t="s">
        <v>31</v>
      </c>
      <c r="C18" s="124" t="s">
        <v>26</v>
      </c>
      <c r="D18" s="125">
        <f>D19-D20</f>
        <v>1433</v>
      </c>
      <c r="E18" s="126">
        <v>1433</v>
      </c>
      <c r="F18" s="126">
        <f>E18*0.95</f>
        <v>1361.35</v>
      </c>
      <c r="G18" s="126">
        <f t="shared" ref="G18:I18" si="11">F18*0.95</f>
        <v>1293.2824999999998</v>
      </c>
      <c r="H18" s="126">
        <f t="shared" si="11"/>
        <v>1228.6183749999998</v>
      </c>
      <c r="I18" s="126">
        <f t="shared" si="11"/>
        <v>1167.1874562499997</v>
      </c>
      <c r="J18" s="127">
        <f>I18*0.95</f>
        <v>1108.8280834374998</v>
      </c>
    </row>
    <row r="19" spans="2:10" x14ac:dyDescent="0.25">
      <c r="B19" s="81"/>
      <c r="C19" s="124" t="s">
        <v>27</v>
      </c>
      <c r="D19" s="125">
        <v>2653</v>
      </c>
      <c r="E19" s="128">
        <v>2653.6</v>
      </c>
      <c r="F19" s="127">
        <f t="shared" ref="F19:J19" si="12">E19+(E19/100*2.5)</f>
        <v>2719.94</v>
      </c>
      <c r="G19" s="127">
        <f t="shared" si="12"/>
        <v>2787.9385000000002</v>
      </c>
      <c r="H19" s="127">
        <f t="shared" si="12"/>
        <v>2857.6369625000002</v>
      </c>
      <c r="I19" s="127">
        <f t="shared" si="12"/>
        <v>2929.0778865625002</v>
      </c>
      <c r="J19" s="127">
        <f t="shared" si="12"/>
        <v>3002.3048337265627</v>
      </c>
    </row>
    <row r="20" spans="2:10" ht="15.75" thickBot="1" x14ac:dyDescent="0.3">
      <c r="B20" s="81"/>
      <c r="C20" s="129" t="s">
        <v>28</v>
      </c>
      <c r="D20" s="130">
        <v>1220</v>
      </c>
      <c r="E20" s="131">
        <f>E19-E18</f>
        <v>1220.5999999999999</v>
      </c>
      <c r="F20" s="132">
        <f t="shared" ref="F20:J20" si="13">F19-F18</f>
        <v>1358.5900000000001</v>
      </c>
      <c r="G20" s="130">
        <f t="shared" si="13"/>
        <v>1494.6560000000004</v>
      </c>
      <c r="H20" s="133">
        <f t="shared" si="13"/>
        <v>1629.0185875000004</v>
      </c>
      <c r="I20" s="133">
        <f t="shared" si="13"/>
        <v>1761.8904303125005</v>
      </c>
      <c r="J20" s="133">
        <f t="shared" si="13"/>
        <v>1893.4767502890629</v>
      </c>
    </row>
    <row r="21" spans="2:10" ht="5.0999999999999996" customHeight="1" thickBot="1" x14ac:dyDescent="0.3">
      <c r="B21" s="85"/>
      <c r="C21" s="134"/>
      <c r="D21" s="135"/>
      <c r="E21" s="135">
        <f t="shared" si="10"/>
        <v>0</v>
      </c>
      <c r="F21" s="135"/>
      <c r="G21" s="135"/>
      <c r="H21" s="135"/>
      <c r="I21" s="135"/>
      <c r="J21" s="135"/>
    </row>
    <row r="22" spans="2:10" x14ac:dyDescent="0.25">
      <c r="B22" s="78" t="s">
        <v>32</v>
      </c>
      <c r="C22" s="124" t="s">
        <v>26</v>
      </c>
      <c r="D22" s="125">
        <f>D23-D24</f>
        <v>1808</v>
      </c>
      <c r="E22" s="126">
        <v>1808</v>
      </c>
      <c r="F22" s="126">
        <f>E22*0.95</f>
        <v>1717.6</v>
      </c>
      <c r="G22" s="126">
        <f t="shared" ref="G22:I22" si="14">F22*0.95</f>
        <v>1631.7199999999998</v>
      </c>
      <c r="H22" s="126">
        <f t="shared" si="14"/>
        <v>1550.1339999999998</v>
      </c>
      <c r="I22" s="126">
        <f t="shared" si="14"/>
        <v>1472.6272999999997</v>
      </c>
      <c r="J22" s="127">
        <f>I22*0.95</f>
        <v>1398.9959349999997</v>
      </c>
    </row>
    <row r="23" spans="2:10" x14ac:dyDescent="0.25">
      <c r="B23" s="81"/>
      <c r="C23" s="124" t="s">
        <v>27</v>
      </c>
      <c r="D23" s="125">
        <v>3268</v>
      </c>
      <c r="E23" s="128">
        <v>3133</v>
      </c>
      <c r="F23" s="127">
        <f t="shared" ref="F23:J23" si="15">E23+(E23/100*2.5)</f>
        <v>3211.3249999999998</v>
      </c>
      <c r="G23" s="127">
        <f t="shared" si="15"/>
        <v>3291.6081249999997</v>
      </c>
      <c r="H23" s="127">
        <f t="shared" si="15"/>
        <v>3373.8983281249998</v>
      </c>
      <c r="I23" s="127">
        <f t="shared" si="15"/>
        <v>3458.2457863281247</v>
      </c>
      <c r="J23" s="127">
        <f t="shared" si="15"/>
        <v>3544.7019309863281</v>
      </c>
    </row>
    <row r="24" spans="2:10" ht="15.75" thickBot="1" x14ac:dyDescent="0.3">
      <c r="B24" s="81"/>
      <c r="C24" s="129" t="s">
        <v>28</v>
      </c>
      <c r="D24" s="130">
        <v>1460</v>
      </c>
      <c r="E24" s="131">
        <f>E23-E22</f>
        <v>1325</v>
      </c>
      <c r="F24" s="132">
        <f t="shared" ref="F24:J24" si="16">F23-F22</f>
        <v>1493.7249999999999</v>
      </c>
      <c r="G24" s="130">
        <f t="shared" si="16"/>
        <v>1659.8881249999999</v>
      </c>
      <c r="H24" s="133">
        <f t="shared" si="16"/>
        <v>1823.764328125</v>
      </c>
      <c r="I24" s="133">
        <f t="shared" si="16"/>
        <v>1985.6184863281251</v>
      </c>
      <c r="J24" s="133">
        <f t="shared" si="16"/>
        <v>2145.7059959863282</v>
      </c>
    </row>
    <row r="25" spans="2:10" ht="5.0999999999999996" customHeight="1" thickBot="1" x14ac:dyDescent="0.3">
      <c r="B25" s="85"/>
      <c r="C25" s="134"/>
      <c r="D25" s="135"/>
      <c r="E25" s="135">
        <f t="shared" si="10"/>
        <v>0</v>
      </c>
      <c r="F25" s="135"/>
      <c r="G25" s="135"/>
      <c r="H25" s="135"/>
      <c r="I25" s="135"/>
      <c r="J25" s="135"/>
    </row>
    <row r="26" spans="2:10" x14ac:dyDescent="0.25">
      <c r="B26" s="78" t="s">
        <v>33</v>
      </c>
      <c r="C26" s="124" t="s">
        <v>26</v>
      </c>
      <c r="D26" s="125">
        <f>D27-D28</f>
        <v>1474</v>
      </c>
      <c r="E26" s="126">
        <v>1474</v>
      </c>
      <c r="F26" s="126">
        <f>E26*0.95</f>
        <v>1400.3</v>
      </c>
      <c r="G26" s="126">
        <f t="shared" ref="G26:I26" si="17">F26*0.95</f>
        <v>1330.2849999999999</v>
      </c>
      <c r="H26" s="126">
        <f t="shared" si="17"/>
        <v>1263.7707499999999</v>
      </c>
      <c r="I26" s="126">
        <f t="shared" si="17"/>
        <v>1200.5822125</v>
      </c>
      <c r="J26" s="127">
        <f>I26*0.95</f>
        <v>1140.5531018749998</v>
      </c>
    </row>
    <row r="27" spans="2:10" x14ac:dyDescent="0.25">
      <c r="B27" s="81"/>
      <c r="C27" s="124" t="s">
        <v>27</v>
      </c>
      <c r="D27" s="125">
        <v>2429</v>
      </c>
      <c r="E27" s="128">
        <v>2430</v>
      </c>
      <c r="F27" s="127">
        <f t="shared" ref="F27:J27" si="18">E27+(E27/100*2.5)</f>
        <v>2490.75</v>
      </c>
      <c r="G27" s="127">
        <f t="shared" si="18"/>
        <v>2553.0187500000002</v>
      </c>
      <c r="H27" s="127">
        <f t="shared" si="18"/>
        <v>2616.84421875</v>
      </c>
      <c r="I27" s="127">
        <f t="shared" si="18"/>
        <v>2682.2653242187498</v>
      </c>
      <c r="J27" s="127">
        <f t="shared" si="18"/>
        <v>2749.3219573242186</v>
      </c>
    </row>
    <row r="28" spans="2:10" ht="15.75" thickBot="1" x14ac:dyDescent="0.3">
      <c r="B28" s="81"/>
      <c r="C28" s="129" t="s">
        <v>28</v>
      </c>
      <c r="D28" s="130">
        <v>955</v>
      </c>
      <c r="E28" s="131">
        <f>E27-E26</f>
        <v>956</v>
      </c>
      <c r="F28" s="132">
        <f t="shared" ref="F28:J28" si="19">F27-F26</f>
        <v>1090.45</v>
      </c>
      <c r="G28" s="130">
        <f t="shared" si="19"/>
        <v>1222.7337500000003</v>
      </c>
      <c r="H28" s="133">
        <f t="shared" si="19"/>
        <v>1353.0734687500001</v>
      </c>
      <c r="I28" s="133">
        <f t="shared" si="19"/>
        <v>1481.6831117187498</v>
      </c>
      <c r="J28" s="133">
        <f t="shared" si="19"/>
        <v>1608.7688554492188</v>
      </c>
    </row>
    <row r="29" spans="2:10" ht="5.0999999999999996" customHeight="1" thickBot="1" x14ac:dyDescent="0.3">
      <c r="B29" s="85"/>
      <c r="C29" s="134"/>
      <c r="D29" s="135"/>
      <c r="E29" s="135">
        <f t="shared" si="10"/>
        <v>0</v>
      </c>
      <c r="F29" s="135"/>
      <c r="G29" s="135"/>
      <c r="H29" s="135"/>
      <c r="I29" s="135"/>
      <c r="J29" s="135"/>
    </row>
    <row r="30" spans="2:10" x14ac:dyDescent="0.25">
      <c r="B30" s="78" t="s">
        <v>34</v>
      </c>
      <c r="C30" s="124" t="s">
        <v>26</v>
      </c>
      <c r="D30" s="125">
        <f>D31-D32</f>
        <v>3036</v>
      </c>
      <c r="E30" s="126">
        <v>3036</v>
      </c>
      <c r="F30" s="126">
        <f>E30*0.95</f>
        <v>2884.2</v>
      </c>
      <c r="G30" s="126">
        <f t="shared" ref="G30:I30" si="20">F30*0.95</f>
        <v>2739.99</v>
      </c>
      <c r="H30" s="126">
        <f t="shared" si="20"/>
        <v>2602.9904999999999</v>
      </c>
      <c r="I30" s="126">
        <f t="shared" si="20"/>
        <v>2472.8409749999996</v>
      </c>
      <c r="J30" s="127">
        <f>I30*0.95</f>
        <v>2349.1989262499997</v>
      </c>
    </row>
    <row r="31" spans="2:10" x14ac:dyDescent="0.25">
      <c r="B31" s="81"/>
      <c r="C31" s="124" t="s">
        <v>27</v>
      </c>
      <c r="D31" s="125">
        <v>4840</v>
      </c>
      <c r="E31" s="128">
        <v>4820.2</v>
      </c>
      <c r="F31" s="127">
        <f t="shared" ref="F31:J31" si="21">E31+(E31/100*2.5)</f>
        <v>4940.7049999999999</v>
      </c>
      <c r="G31" s="127">
        <f t="shared" si="21"/>
        <v>5064.2226250000003</v>
      </c>
      <c r="H31" s="127">
        <f t="shared" si="21"/>
        <v>5190.8281906250004</v>
      </c>
      <c r="I31" s="127">
        <f t="shared" si="21"/>
        <v>5320.5988953906253</v>
      </c>
      <c r="J31" s="127">
        <f t="shared" si="21"/>
        <v>5453.6138677753906</v>
      </c>
    </row>
    <row r="32" spans="2:10" ht="15.75" thickBot="1" x14ac:dyDescent="0.3">
      <c r="B32" s="81"/>
      <c r="C32" s="129" t="s">
        <v>28</v>
      </c>
      <c r="D32" s="130">
        <v>1804</v>
      </c>
      <c r="E32" s="131">
        <f>E31-E30</f>
        <v>1784.1999999999998</v>
      </c>
      <c r="F32" s="132">
        <f t="shared" ref="F32:J32" si="22">F31-F30</f>
        <v>2056.5050000000001</v>
      </c>
      <c r="G32" s="130">
        <f t="shared" si="22"/>
        <v>2324.2326250000006</v>
      </c>
      <c r="H32" s="133">
        <f t="shared" si="22"/>
        <v>2587.8376906250005</v>
      </c>
      <c r="I32" s="133">
        <f t="shared" si="22"/>
        <v>2847.7579203906257</v>
      </c>
      <c r="J32" s="133">
        <f t="shared" si="22"/>
        <v>3104.414941525391</v>
      </c>
    </row>
    <row r="33" spans="2:10" ht="5.0999999999999996" customHeight="1" thickBot="1" x14ac:dyDescent="0.3">
      <c r="B33" s="85"/>
      <c r="C33" s="134"/>
      <c r="D33" s="135"/>
      <c r="E33" s="135">
        <f t="shared" si="10"/>
        <v>0</v>
      </c>
      <c r="F33" s="135"/>
      <c r="G33" s="135"/>
      <c r="H33" s="135"/>
      <c r="I33" s="135"/>
      <c r="J33" s="135"/>
    </row>
    <row r="34" spans="2:10" x14ac:dyDescent="0.25">
      <c r="B34" s="78" t="s">
        <v>35</v>
      </c>
      <c r="C34" s="124" t="s">
        <v>26</v>
      </c>
      <c r="D34" s="125">
        <f>D35-D36</f>
        <v>1653</v>
      </c>
      <c r="E34" s="126">
        <v>1653</v>
      </c>
      <c r="F34" s="126">
        <v>1595</v>
      </c>
      <c r="G34" s="126">
        <v>1595</v>
      </c>
      <c r="H34" s="126">
        <v>1595</v>
      </c>
      <c r="I34" s="126">
        <v>1595</v>
      </c>
      <c r="J34" s="127">
        <f>I34*0.95</f>
        <v>1515.25</v>
      </c>
    </row>
    <row r="35" spans="2:10" x14ac:dyDescent="0.25">
      <c r="B35" s="81"/>
      <c r="C35" s="124" t="s">
        <v>27</v>
      </c>
      <c r="D35" s="125">
        <v>3045</v>
      </c>
      <c r="E35" s="128">
        <v>3027.2</v>
      </c>
      <c r="F35" s="127">
        <f t="shared" ref="F35:J35" si="23">E35+(E35/100*2.5)</f>
        <v>3102.8799999999997</v>
      </c>
      <c r="G35" s="127">
        <f t="shared" si="23"/>
        <v>3180.4519999999998</v>
      </c>
      <c r="H35" s="127">
        <f t="shared" si="23"/>
        <v>3259.9632999999999</v>
      </c>
      <c r="I35" s="127">
        <f t="shared" si="23"/>
        <v>3341.4623824999999</v>
      </c>
      <c r="J35" s="127">
        <f t="shared" si="23"/>
        <v>3424.9989420624997</v>
      </c>
    </row>
    <row r="36" spans="2:10" ht="15.75" thickBot="1" x14ac:dyDescent="0.3">
      <c r="B36" s="81"/>
      <c r="C36" s="129" t="s">
        <v>28</v>
      </c>
      <c r="D36" s="130">
        <v>1392</v>
      </c>
      <c r="E36" s="131">
        <f>E35-E34</f>
        <v>1374.1999999999998</v>
      </c>
      <c r="F36" s="132">
        <f t="shared" ref="F36:J36" si="24">F35-F34</f>
        <v>1507.8799999999997</v>
      </c>
      <c r="G36" s="130">
        <f t="shared" si="24"/>
        <v>1585.4519999999998</v>
      </c>
      <c r="H36" s="133">
        <f t="shared" si="24"/>
        <v>1664.9632999999999</v>
      </c>
      <c r="I36" s="133">
        <f t="shared" si="24"/>
        <v>1746.4623824999999</v>
      </c>
      <c r="J36" s="133">
        <f t="shared" si="24"/>
        <v>1909.7489420624997</v>
      </c>
    </row>
    <row r="37" spans="2:10" ht="5.0999999999999996" customHeight="1" thickBot="1" x14ac:dyDescent="0.3">
      <c r="B37" s="85"/>
      <c r="C37" s="134"/>
      <c r="D37" s="135"/>
      <c r="E37" s="135">
        <f t="shared" si="10"/>
        <v>0</v>
      </c>
      <c r="F37" s="135"/>
      <c r="G37" s="135"/>
      <c r="H37" s="135"/>
      <c r="I37" s="135"/>
      <c r="J37" s="135"/>
    </row>
    <row r="38" spans="2:10" x14ac:dyDescent="0.25">
      <c r="B38" s="78" t="s">
        <v>36</v>
      </c>
      <c r="C38" s="124" t="s">
        <v>26</v>
      </c>
      <c r="D38" s="125">
        <f>D39-D40</f>
        <v>2733</v>
      </c>
      <c r="E38" s="126">
        <v>2733</v>
      </c>
      <c r="F38" s="126">
        <f>E38*0.95</f>
        <v>2596.35</v>
      </c>
      <c r="G38" s="126">
        <f t="shared" ref="G38:I38" si="25">F38*0.95</f>
        <v>2466.5324999999998</v>
      </c>
      <c r="H38" s="126">
        <f t="shared" si="25"/>
        <v>2343.2058749999997</v>
      </c>
      <c r="I38" s="126">
        <f t="shared" si="25"/>
        <v>2226.0455812499995</v>
      </c>
      <c r="J38" s="127">
        <f>I38*0.95</f>
        <v>2114.7433021874995</v>
      </c>
    </row>
    <row r="39" spans="2:10" x14ac:dyDescent="0.25">
      <c r="B39" s="81"/>
      <c r="C39" s="124" t="s">
        <v>27</v>
      </c>
      <c r="D39" s="125">
        <v>4471</v>
      </c>
      <c r="E39" s="128">
        <v>4458.8999999999996</v>
      </c>
      <c r="F39" s="127">
        <f t="shared" ref="F39:J39" si="26">E39+(E39/100*2.5)</f>
        <v>4570.3724999999995</v>
      </c>
      <c r="G39" s="127">
        <f t="shared" si="26"/>
        <v>4684.6318124999998</v>
      </c>
      <c r="H39" s="127">
        <f t="shared" si="26"/>
        <v>4801.7476078125001</v>
      </c>
      <c r="I39" s="127">
        <f t="shared" si="26"/>
        <v>4921.7912980078127</v>
      </c>
      <c r="J39" s="127">
        <f t="shared" si="26"/>
        <v>5044.8360804580079</v>
      </c>
    </row>
    <row r="40" spans="2:10" ht="15.75" thickBot="1" x14ac:dyDescent="0.3">
      <c r="B40" s="88"/>
      <c r="C40" s="136" t="s">
        <v>28</v>
      </c>
      <c r="D40" s="137">
        <v>1738</v>
      </c>
      <c r="E40" s="138">
        <f>E39-E38</f>
        <v>1725.8999999999996</v>
      </c>
      <c r="F40" s="139">
        <f t="shared" ref="F40:J40" si="27">F39-F38</f>
        <v>1974.0224999999996</v>
      </c>
      <c r="G40" s="137">
        <f t="shared" si="27"/>
        <v>2218.0993125</v>
      </c>
      <c r="H40" s="138">
        <f t="shared" si="27"/>
        <v>2458.5417328125004</v>
      </c>
      <c r="I40" s="138">
        <f t="shared" si="27"/>
        <v>2695.7457167578132</v>
      </c>
      <c r="J40" s="138">
        <f t="shared" si="27"/>
        <v>2930.0927782705085</v>
      </c>
    </row>
    <row r="41" spans="2:10" x14ac:dyDescent="0.25">
      <c r="B41" s="91"/>
      <c r="C41" s="92"/>
      <c r="D41" s="84"/>
      <c r="E41" s="84"/>
      <c r="F41" s="84"/>
      <c r="G41" s="84"/>
      <c r="H41" s="84"/>
      <c r="I41" s="84"/>
      <c r="J41" s="16"/>
    </row>
    <row r="42" spans="2:10" x14ac:dyDescent="0.25">
      <c r="B42" s="91"/>
      <c r="C42" s="92"/>
      <c r="D42" s="84"/>
      <c r="E42" s="84"/>
      <c r="F42" s="84"/>
      <c r="G42" s="84"/>
      <c r="H42" s="84"/>
      <c r="I42" s="84"/>
      <c r="J42" s="16"/>
    </row>
    <row r="43" spans="2:10" x14ac:dyDescent="0.25">
      <c r="B43" s="91"/>
      <c r="C43" s="92"/>
      <c r="D43" s="84"/>
      <c r="E43" s="84"/>
      <c r="F43" s="84"/>
      <c r="G43" s="84"/>
      <c r="H43" s="84"/>
      <c r="I43" s="84"/>
      <c r="J43" s="16"/>
    </row>
    <row r="44" spans="2:10" ht="15.75" thickBot="1" x14ac:dyDescent="0.3">
      <c r="B44" s="91"/>
      <c r="C44" s="92"/>
      <c r="D44" s="84"/>
      <c r="E44" s="84"/>
      <c r="F44" s="84"/>
      <c r="G44" s="84"/>
      <c r="H44" s="93"/>
      <c r="I44" s="93"/>
      <c r="J44" s="17" t="s">
        <v>70</v>
      </c>
    </row>
    <row r="45" spans="2:10" x14ac:dyDescent="0.25">
      <c r="B45" s="94" t="s">
        <v>37</v>
      </c>
      <c r="C45" s="140" t="s">
        <v>26</v>
      </c>
      <c r="D45" s="141">
        <f>D46-D47</f>
        <v>1581</v>
      </c>
      <c r="E45" s="126">
        <v>1581</v>
      </c>
      <c r="F45" s="126">
        <f>E45*0.95</f>
        <v>1501.9499999999998</v>
      </c>
      <c r="G45" s="126">
        <f t="shared" ref="G45:I45" si="28">F45*0.95</f>
        <v>1426.8524999999997</v>
      </c>
      <c r="H45" s="126">
        <f t="shared" si="28"/>
        <v>1355.5098749999997</v>
      </c>
      <c r="I45" s="126">
        <f t="shared" si="28"/>
        <v>1287.7343812499996</v>
      </c>
      <c r="J45" s="142">
        <f>I45*0.95</f>
        <v>1223.3476621874995</v>
      </c>
    </row>
    <row r="46" spans="2:10" x14ac:dyDescent="0.25">
      <c r="B46" s="81"/>
      <c r="C46" s="124" t="s">
        <v>27</v>
      </c>
      <c r="D46" s="125">
        <v>2985</v>
      </c>
      <c r="E46" s="128">
        <v>2989.3</v>
      </c>
      <c r="F46" s="127">
        <f t="shared" ref="F46:J46" si="29">E46+(E46/100*2.5)</f>
        <v>3064.0325000000003</v>
      </c>
      <c r="G46" s="127">
        <f t="shared" si="29"/>
        <v>3140.6333125000001</v>
      </c>
      <c r="H46" s="127">
        <f t="shared" si="29"/>
        <v>3219.1491453125</v>
      </c>
      <c r="I46" s="127">
        <f t="shared" si="29"/>
        <v>3299.6278739453123</v>
      </c>
      <c r="J46" s="127">
        <f t="shared" si="29"/>
        <v>3382.1185707939453</v>
      </c>
    </row>
    <row r="47" spans="2:10" s="18" customFormat="1" ht="15.75" thickBot="1" x14ac:dyDescent="0.3">
      <c r="B47" s="95"/>
      <c r="C47" s="129" t="s">
        <v>28</v>
      </c>
      <c r="D47" s="130">
        <v>1404</v>
      </c>
      <c r="E47" s="131">
        <f>E46-E45</f>
        <v>1408.3000000000002</v>
      </c>
      <c r="F47" s="132">
        <f t="shared" ref="F47:J47" si="30">F46-F45</f>
        <v>1562.0825000000004</v>
      </c>
      <c r="G47" s="130">
        <f t="shared" si="30"/>
        <v>1713.7808125000004</v>
      </c>
      <c r="H47" s="133">
        <f t="shared" si="30"/>
        <v>1863.6392703125002</v>
      </c>
      <c r="I47" s="133">
        <f t="shared" si="30"/>
        <v>2011.8934926953127</v>
      </c>
      <c r="J47" s="133">
        <f t="shared" si="30"/>
        <v>2158.770908606446</v>
      </c>
    </row>
    <row r="48" spans="2:10" s="18" customFormat="1" ht="5.0999999999999996" customHeight="1" thickBot="1" x14ac:dyDescent="0.3">
      <c r="B48" s="96"/>
      <c r="C48" s="134"/>
      <c r="D48" s="97"/>
      <c r="E48" s="97">
        <f t="shared" ref="E48:E80" si="31">D48</f>
        <v>0</v>
      </c>
      <c r="F48" s="97"/>
      <c r="G48" s="97"/>
      <c r="H48" s="97"/>
      <c r="I48" s="97"/>
      <c r="J48" s="97"/>
    </row>
    <row r="49" spans="2:10" x14ac:dyDescent="0.25">
      <c r="B49" s="78" t="s">
        <v>38</v>
      </c>
      <c r="C49" s="124" t="s">
        <v>26</v>
      </c>
      <c r="D49" s="125">
        <f>D50-D51</f>
        <v>1378</v>
      </c>
      <c r="E49" s="126">
        <v>1378</v>
      </c>
      <c r="F49" s="126">
        <f>E49*0.95</f>
        <v>1309.0999999999999</v>
      </c>
      <c r="G49" s="126">
        <f t="shared" ref="G49:I49" si="32">F49*0.95</f>
        <v>1243.6449999999998</v>
      </c>
      <c r="H49" s="126">
        <f t="shared" si="32"/>
        <v>1181.4627499999997</v>
      </c>
      <c r="I49" s="126">
        <f t="shared" si="32"/>
        <v>1122.3896124999997</v>
      </c>
      <c r="J49" s="127">
        <f>I49*0.95</f>
        <v>1066.2701318749996</v>
      </c>
    </row>
    <row r="50" spans="2:10" x14ac:dyDescent="0.25">
      <c r="B50" s="81"/>
      <c r="C50" s="124" t="s">
        <v>27</v>
      </c>
      <c r="D50" s="125">
        <v>2323</v>
      </c>
      <c r="E50" s="128">
        <v>2316.9</v>
      </c>
      <c r="F50" s="127">
        <f t="shared" ref="F50:J50" si="33">E50+(E50/100*2.5)</f>
        <v>2374.8225000000002</v>
      </c>
      <c r="G50" s="127">
        <f t="shared" si="33"/>
        <v>2434.1930625000005</v>
      </c>
      <c r="H50" s="127">
        <f t="shared" si="33"/>
        <v>2495.0478890625004</v>
      </c>
      <c r="I50" s="127">
        <f t="shared" si="33"/>
        <v>2557.4240862890629</v>
      </c>
      <c r="J50" s="127">
        <f t="shared" si="33"/>
        <v>2621.3596884462895</v>
      </c>
    </row>
    <row r="51" spans="2:10" ht="15.75" thickBot="1" x14ac:dyDescent="0.3">
      <c r="B51" s="81"/>
      <c r="C51" s="129" t="s">
        <v>28</v>
      </c>
      <c r="D51" s="130">
        <v>945</v>
      </c>
      <c r="E51" s="131">
        <f>E50-E49</f>
        <v>938.90000000000009</v>
      </c>
      <c r="F51" s="132">
        <f t="shared" ref="F51:J51" si="34">F50-F49</f>
        <v>1065.7225000000003</v>
      </c>
      <c r="G51" s="130">
        <f t="shared" si="34"/>
        <v>1190.5480625000007</v>
      </c>
      <c r="H51" s="133">
        <f t="shared" si="34"/>
        <v>1313.5851390625007</v>
      </c>
      <c r="I51" s="133">
        <f t="shared" si="34"/>
        <v>1435.0344737890632</v>
      </c>
      <c r="J51" s="133">
        <f t="shared" si="34"/>
        <v>1555.0895565712899</v>
      </c>
    </row>
    <row r="52" spans="2:10" ht="5.0999999999999996" customHeight="1" thickBot="1" x14ac:dyDescent="0.3">
      <c r="B52" s="85"/>
      <c r="C52" s="134"/>
      <c r="D52" s="135"/>
      <c r="E52" s="135">
        <f t="shared" si="31"/>
        <v>0</v>
      </c>
      <c r="F52" s="135"/>
      <c r="G52" s="135"/>
      <c r="H52" s="135"/>
      <c r="I52" s="135"/>
      <c r="J52" s="135"/>
    </row>
    <row r="53" spans="2:10" x14ac:dyDescent="0.25">
      <c r="B53" s="78" t="s">
        <v>39</v>
      </c>
      <c r="C53" s="124" t="s">
        <v>26</v>
      </c>
      <c r="D53" s="125">
        <f>D54-D55</f>
        <v>2456</v>
      </c>
      <c r="E53" s="126">
        <v>2456</v>
      </c>
      <c r="F53" s="126">
        <f>E53*0.95</f>
        <v>2333.1999999999998</v>
      </c>
      <c r="G53" s="126">
        <f t="shared" ref="G53:I53" si="35">F53*0.95</f>
        <v>2216.5399999999995</v>
      </c>
      <c r="H53" s="126">
        <f t="shared" si="35"/>
        <v>2105.7129999999993</v>
      </c>
      <c r="I53" s="126">
        <f t="shared" si="35"/>
        <v>2000.4273499999993</v>
      </c>
      <c r="J53" s="127">
        <f>I53*0.95</f>
        <v>1900.4059824999993</v>
      </c>
    </row>
    <row r="54" spans="2:10" x14ac:dyDescent="0.25">
      <c r="B54" s="81"/>
      <c r="C54" s="124" t="s">
        <v>27</v>
      </c>
      <c r="D54" s="125">
        <v>4079</v>
      </c>
      <c r="E54" s="128">
        <v>4088</v>
      </c>
      <c r="F54" s="127">
        <f t="shared" ref="F54:J54" si="36">E54+(E54/100*2.5)</f>
        <v>4190.2</v>
      </c>
      <c r="G54" s="127">
        <f t="shared" si="36"/>
        <v>4294.9549999999999</v>
      </c>
      <c r="H54" s="127">
        <f t="shared" si="36"/>
        <v>4402.3288750000002</v>
      </c>
      <c r="I54" s="127">
        <f t="shared" si="36"/>
        <v>4512.3870968749998</v>
      </c>
      <c r="J54" s="127">
        <f t="shared" si="36"/>
        <v>4625.1967742968745</v>
      </c>
    </row>
    <row r="55" spans="2:10" ht="15.75" thickBot="1" x14ac:dyDescent="0.3">
      <c r="B55" s="81"/>
      <c r="C55" s="129" t="s">
        <v>28</v>
      </c>
      <c r="D55" s="130">
        <v>1623</v>
      </c>
      <c r="E55" s="131">
        <f>E54-E53</f>
        <v>1632</v>
      </c>
      <c r="F55" s="132">
        <f t="shared" ref="F55:J55" si="37">F54-F53</f>
        <v>1857</v>
      </c>
      <c r="G55" s="130">
        <f t="shared" si="37"/>
        <v>2078.4150000000004</v>
      </c>
      <c r="H55" s="133">
        <f t="shared" si="37"/>
        <v>2296.6158750000009</v>
      </c>
      <c r="I55" s="133">
        <f t="shared" si="37"/>
        <v>2511.9597468750007</v>
      </c>
      <c r="J55" s="133">
        <f t="shared" si="37"/>
        <v>2724.7907917968751</v>
      </c>
    </row>
    <row r="56" spans="2:10" ht="5.0999999999999996" customHeight="1" thickBot="1" x14ac:dyDescent="0.3">
      <c r="B56" s="85"/>
      <c r="C56" s="134"/>
      <c r="D56" s="135"/>
      <c r="E56" s="135">
        <f t="shared" si="31"/>
        <v>0</v>
      </c>
      <c r="F56" s="135"/>
      <c r="G56" s="135"/>
      <c r="H56" s="135"/>
      <c r="I56" s="135"/>
      <c r="J56" s="135"/>
    </row>
    <row r="57" spans="2:10" x14ac:dyDescent="0.25">
      <c r="B57" s="78" t="s">
        <v>40</v>
      </c>
      <c r="C57" s="124" t="s">
        <v>26</v>
      </c>
      <c r="D57" s="125">
        <f>D58-D59</f>
        <v>1351</v>
      </c>
      <c r="E57" s="126">
        <v>1351</v>
      </c>
      <c r="F57" s="126">
        <f>E57*0.95</f>
        <v>1283.45</v>
      </c>
      <c r="G57" s="126">
        <f t="shared" ref="G57:I57" si="38">F57*0.95</f>
        <v>1219.2774999999999</v>
      </c>
      <c r="H57" s="126">
        <f t="shared" si="38"/>
        <v>1158.3136249999998</v>
      </c>
      <c r="I57" s="126">
        <f t="shared" si="38"/>
        <v>1100.3979437499997</v>
      </c>
      <c r="J57" s="127">
        <f>I57*0.95</f>
        <v>1045.3780465624998</v>
      </c>
    </row>
    <row r="58" spans="2:10" x14ac:dyDescent="0.25">
      <c r="B58" s="81"/>
      <c r="C58" s="124" t="s">
        <v>27</v>
      </c>
      <c r="D58" s="125">
        <v>2745</v>
      </c>
      <c r="E58" s="128">
        <v>2732</v>
      </c>
      <c r="F58" s="127">
        <f t="shared" ref="F58:J58" si="39">E58+(E58/100*2.5)</f>
        <v>2800.3</v>
      </c>
      <c r="G58" s="127">
        <f t="shared" si="39"/>
        <v>2870.3075000000003</v>
      </c>
      <c r="H58" s="127">
        <f t="shared" si="39"/>
        <v>2942.0651875000003</v>
      </c>
      <c r="I58" s="127">
        <f t="shared" si="39"/>
        <v>3015.6168171875001</v>
      </c>
      <c r="J58" s="127">
        <f t="shared" si="39"/>
        <v>3091.0072376171875</v>
      </c>
    </row>
    <row r="59" spans="2:10" ht="15.75" thickBot="1" x14ac:dyDescent="0.3">
      <c r="B59" s="81"/>
      <c r="C59" s="129" t="s">
        <v>28</v>
      </c>
      <c r="D59" s="130">
        <v>1394</v>
      </c>
      <c r="E59" s="131">
        <f>E58-E57</f>
        <v>1381</v>
      </c>
      <c r="F59" s="132">
        <f t="shared" ref="F59:J59" si="40">F58-F57</f>
        <v>1516.8500000000001</v>
      </c>
      <c r="G59" s="130">
        <f t="shared" si="40"/>
        <v>1651.0300000000004</v>
      </c>
      <c r="H59" s="133">
        <f t="shared" si="40"/>
        <v>1783.7515625000005</v>
      </c>
      <c r="I59" s="133">
        <f t="shared" si="40"/>
        <v>1915.2188734375004</v>
      </c>
      <c r="J59" s="133">
        <f t="shared" si="40"/>
        <v>2045.6291910546877</v>
      </c>
    </row>
    <row r="60" spans="2:10" ht="5.0999999999999996" customHeight="1" thickBot="1" x14ac:dyDescent="0.3">
      <c r="B60" s="85"/>
      <c r="C60" s="134"/>
      <c r="D60" s="135"/>
      <c r="E60" s="135">
        <f t="shared" si="31"/>
        <v>0</v>
      </c>
      <c r="F60" s="135"/>
      <c r="G60" s="135"/>
      <c r="H60" s="135"/>
      <c r="I60" s="135"/>
      <c r="J60" s="135"/>
    </row>
    <row r="61" spans="2:10" x14ac:dyDescent="0.25">
      <c r="B61" s="78" t="s">
        <v>41</v>
      </c>
      <c r="C61" s="124" t="s">
        <v>26</v>
      </c>
      <c r="D61" s="125">
        <f>D62-D63</f>
        <v>1436</v>
      </c>
      <c r="E61" s="126">
        <v>1436</v>
      </c>
      <c r="F61" s="126">
        <f>E61*0.95</f>
        <v>1364.2</v>
      </c>
      <c r="G61" s="126">
        <f t="shared" ref="G61:I61" si="41">F61*0.95</f>
        <v>1295.99</v>
      </c>
      <c r="H61" s="126">
        <f t="shared" si="41"/>
        <v>1231.1904999999999</v>
      </c>
      <c r="I61" s="126">
        <f t="shared" si="41"/>
        <v>1169.6309749999998</v>
      </c>
      <c r="J61" s="127">
        <f>I61*0.95</f>
        <v>1111.1494262499998</v>
      </c>
    </row>
    <row r="62" spans="2:10" x14ac:dyDescent="0.25">
      <c r="B62" s="81"/>
      <c r="C62" s="124" t="s">
        <v>27</v>
      </c>
      <c r="D62" s="125">
        <v>2449</v>
      </c>
      <c r="E62" s="128">
        <v>2444.1</v>
      </c>
      <c r="F62" s="127">
        <f t="shared" ref="F62:J62" si="42">E62+(E62/100*2.5)</f>
        <v>2505.2024999999999</v>
      </c>
      <c r="G62" s="127">
        <f t="shared" si="42"/>
        <v>2567.8325624999998</v>
      </c>
      <c r="H62" s="127">
        <f t="shared" si="42"/>
        <v>2632.0283765624999</v>
      </c>
      <c r="I62" s="127">
        <f t="shared" si="42"/>
        <v>2697.8290859765625</v>
      </c>
      <c r="J62" s="127">
        <f t="shared" si="42"/>
        <v>2765.2748131259764</v>
      </c>
    </row>
    <row r="63" spans="2:10" ht="15.75" thickBot="1" x14ac:dyDescent="0.3">
      <c r="B63" s="81"/>
      <c r="C63" s="129" t="s">
        <v>28</v>
      </c>
      <c r="D63" s="130">
        <v>1013</v>
      </c>
      <c r="E63" s="131">
        <f>E62-E61</f>
        <v>1008.0999999999999</v>
      </c>
      <c r="F63" s="132">
        <f t="shared" ref="F63:J63" si="43">F62-F61</f>
        <v>1141.0024999999998</v>
      </c>
      <c r="G63" s="130">
        <f t="shared" si="43"/>
        <v>1271.8425624999998</v>
      </c>
      <c r="H63" s="133">
        <f t="shared" si="43"/>
        <v>1400.8378765625</v>
      </c>
      <c r="I63" s="133">
        <f t="shared" si="43"/>
        <v>1528.1981109765627</v>
      </c>
      <c r="J63" s="133">
        <f t="shared" si="43"/>
        <v>1654.1253868759766</v>
      </c>
    </row>
    <row r="64" spans="2:10" ht="5.0999999999999996" customHeight="1" thickBot="1" x14ac:dyDescent="0.3">
      <c r="B64" s="85"/>
      <c r="C64" s="134"/>
      <c r="D64" s="135"/>
      <c r="E64" s="135">
        <f t="shared" si="31"/>
        <v>0</v>
      </c>
      <c r="F64" s="135"/>
      <c r="G64" s="135"/>
      <c r="H64" s="135"/>
      <c r="I64" s="135"/>
      <c r="J64" s="135"/>
    </row>
    <row r="65" spans="2:10" x14ac:dyDescent="0.25">
      <c r="B65" s="78" t="s">
        <v>42</v>
      </c>
      <c r="C65" s="124" t="s">
        <v>26</v>
      </c>
      <c r="D65" s="125">
        <f>D66-D67</f>
        <v>1719</v>
      </c>
      <c r="E65" s="126">
        <v>1719</v>
      </c>
      <c r="F65" s="126">
        <f>E65*0.95</f>
        <v>1633.05</v>
      </c>
      <c r="G65" s="126">
        <f t="shared" ref="G65:I65" si="44">F65*0.95</f>
        <v>1551.3974999999998</v>
      </c>
      <c r="H65" s="126">
        <f t="shared" si="44"/>
        <v>1473.8276249999997</v>
      </c>
      <c r="I65" s="126">
        <f t="shared" si="44"/>
        <v>1400.1362437499997</v>
      </c>
      <c r="J65" s="127">
        <f>I65*0.95</f>
        <v>1330.1294315624996</v>
      </c>
    </row>
    <row r="66" spans="2:10" x14ac:dyDescent="0.25">
      <c r="B66" s="81"/>
      <c r="C66" s="124" t="s">
        <v>27</v>
      </c>
      <c r="D66" s="125">
        <v>3470</v>
      </c>
      <c r="E66" s="128">
        <v>3463.4</v>
      </c>
      <c r="F66" s="127">
        <f t="shared" ref="F66:J66" si="45">E66+(E66/100*2.5)</f>
        <v>3549.9850000000001</v>
      </c>
      <c r="G66" s="127">
        <f t="shared" si="45"/>
        <v>3638.7346250000001</v>
      </c>
      <c r="H66" s="127">
        <f t="shared" si="45"/>
        <v>3729.702990625</v>
      </c>
      <c r="I66" s="127">
        <f t="shared" si="45"/>
        <v>3822.9455653906248</v>
      </c>
      <c r="J66" s="127">
        <f t="shared" si="45"/>
        <v>3918.5192045253903</v>
      </c>
    </row>
    <row r="67" spans="2:10" ht="15.75" thickBot="1" x14ac:dyDescent="0.3">
      <c r="B67" s="81"/>
      <c r="C67" s="129" t="s">
        <v>28</v>
      </c>
      <c r="D67" s="130">
        <v>1751</v>
      </c>
      <c r="E67" s="131">
        <f>E66-E65</f>
        <v>1744.4</v>
      </c>
      <c r="F67" s="132">
        <f t="shared" ref="F67:J67" si="46">F66-F65</f>
        <v>1916.9350000000002</v>
      </c>
      <c r="G67" s="130">
        <f t="shared" si="46"/>
        <v>2087.337125</v>
      </c>
      <c r="H67" s="133">
        <f t="shared" si="46"/>
        <v>2255.8753656250001</v>
      </c>
      <c r="I67" s="133">
        <f t="shared" si="46"/>
        <v>2422.8093216406251</v>
      </c>
      <c r="J67" s="133">
        <f t="shared" si="46"/>
        <v>2588.3897729628907</v>
      </c>
    </row>
    <row r="68" spans="2:10" ht="5.0999999999999996" customHeight="1" thickBot="1" x14ac:dyDescent="0.3">
      <c r="B68" s="85"/>
      <c r="C68" s="134"/>
      <c r="D68" s="135"/>
      <c r="E68" s="135">
        <f t="shared" si="31"/>
        <v>0</v>
      </c>
      <c r="F68" s="135"/>
      <c r="G68" s="135"/>
      <c r="H68" s="135"/>
      <c r="I68" s="135"/>
      <c r="J68" s="135"/>
    </row>
    <row r="69" spans="2:10" x14ac:dyDescent="0.25">
      <c r="B69" s="78" t="s">
        <v>43</v>
      </c>
      <c r="C69" s="124" t="s">
        <v>26</v>
      </c>
      <c r="D69" s="125">
        <f>D70-D71</f>
        <v>1567</v>
      </c>
      <c r="E69" s="126">
        <v>1567</v>
      </c>
      <c r="F69" s="126">
        <f>E69*0.95</f>
        <v>1488.6499999999999</v>
      </c>
      <c r="G69" s="126">
        <f t="shared" ref="G69:I69" si="47">F69*0.95</f>
        <v>1414.2174999999997</v>
      </c>
      <c r="H69" s="126">
        <f t="shared" si="47"/>
        <v>1343.5066249999998</v>
      </c>
      <c r="I69" s="126">
        <f t="shared" si="47"/>
        <v>1276.3312937499998</v>
      </c>
      <c r="J69" s="127">
        <f>I69*0.95</f>
        <v>1212.5147290624998</v>
      </c>
    </row>
    <row r="70" spans="2:10" x14ac:dyDescent="0.25">
      <c r="B70" s="81"/>
      <c r="C70" s="124" t="s">
        <v>27</v>
      </c>
      <c r="D70" s="125">
        <v>2971</v>
      </c>
      <c r="E70" s="128">
        <v>2959.8</v>
      </c>
      <c r="F70" s="127">
        <f t="shared" ref="F70:J70" si="48">E70+(E70/100*2.5)</f>
        <v>3033.7950000000001</v>
      </c>
      <c r="G70" s="127">
        <f t="shared" si="48"/>
        <v>3109.6398749999998</v>
      </c>
      <c r="H70" s="127">
        <f t="shared" si="48"/>
        <v>3187.3808718749997</v>
      </c>
      <c r="I70" s="127">
        <f t="shared" si="48"/>
        <v>3267.0653936718745</v>
      </c>
      <c r="J70" s="127">
        <f t="shared" si="48"/>
        <v>3348.7420285136714</v>
      </c>
    </row>
    <row r="71" spans="2:10" ht="15.75" thickBot="1" x14ac:dyDescent="0.3">
      <c r="B71" s="81"/>
      <c r="C71" s="129" t="s">
        <v>28</v>
      </c>
      <c r="D71" s="130">
        <f>1404</f>
        <v>1404</v>
      </c>
      <c r="E71" s="131">
        <f>E70-E69</f>
        <v>1392.8000000000002</v>
      </c>
      <c r="F71" s="132">
        <f t="shared" ref="F71:J71" si="49">F70-F69</f>
        <v>1545.1450000000002</v>
      </c>
      <c r="G71" s="130">
        <f t="shared" si="49"/>
        <v>1695.4223750000001</v>
      </c>
      <c r="H71" s="133">
        <f t="shared" si="49"/>
        <v>1843.8742468749999</v>
      </c>
      <c r="I71" s="133">
        <f t="shared" si="49"/>
        <v>1990.7340999218748</v>
      </c>
      <c r="J71" s="133">
        <f t="shared" si="49"/>
        <v>2136.2272994511713</v>
      </c>
    </row>
    <row r="72" spans="2:10" ht="5.0999999999999996" customHeight="1" thickBot="1" x14ac:dyDescent="0.3">
      <c r="B72" s="85"/>
      <c r="C72" s="134"/>
      <c r="D72" s="135"/>
      <c r="E72" s="135">
        <f t="shared" si="31"/>
        <v>0</v>
      </c>
      <c r="F72" s="135"/>
      <c r="G72" s="135"/>
      <c r="H72" s="135"/>
      <c r="I72" s="135"/>
      <c r="J72" s="135"/>
    </row>
    <row r="73" spans="2:10" x14ac:dyDescent="0.25">
      <c r="B73" s="78" t="s">
        <v>44</v>
      </c>
      <c r="C73" s="124" t="s">
        <v>26</v>
      </c>
      <c r="D73" s="125">
        <f>D74-D75</f>
        <v>1791</v>
      </c>
      <c r="E73" s="126">
        <v>1791</v>
      </c>
      <c r="F73" s="126">
        <f>E73*0.95</f>
        <v>1701.4499999999998</v>
      </c>
      <c r="G73" s="126">
        <f t="shared" ref="G73:I73" si="50">F73*0.95</f>
        <v>1616.3774999999998</v>
      </c>
      <c r="H73" s="126">
        <f t="shared" si="50"/>
        <v>1535.5586249999997</v>
      </c>
      <c r="I73" s="126">
        <f t="shared" si="50"/>
        <v>1458.7806937499995</v>
      </c>
      <c r="J73" s="127">
        <f>I73*0.95</f>
        <v>1385.8416590624995</v>
      </c>
    </row>
    <row r="74" spans="2:10" x14ac:dyDescent="0.25">
      <c r="B74" s="81"/>
      <c r="C74" s="124" t="s">
        <v>27</v>
      </c>
      <c r="D74" s="125">
        <v>2946</v>
      </c>
      <c r="E74" s="128">
        <v>2934.6</v>
      </c>
      <c r="F74" s="127">
        <f t="shared" ref="F74:J74" si="51">E74+(E74/100*2.5)</f>
        <v>3007.9649999999997</v>
      </c>
      <c r="G74" s="127">
        <f t="shared" si="51"/>
        <v>3083.1641249999998</v>
      </c>
      <c r="H74" s="127">
        <f t="shared" si="51"/>
        <v>3160.2432281249999</v>
      </c>
      <c r="I74" s="127">
        <f t="shared" si="51"/>
        <v>3239.2493088281249</v>
      </c>
      <c r="J74" s="127">
        <f t="shared" si="51"/>
        <v>3320.2305415488281</v>
      </c>
    </row>
    <row r="75" spans="2:10" ht="15.75" thickBot="1" x14ac:dyDescent="0.3">
      <c r="B75" s="81"/>
      <c r="C75" s="129" t="s">
        <v>28</v>
      </c>
      <c r="D75" s="130">
        <v>1155</v>
      </c>
      <c r="E75" s="131">
        <f>E74-E73</f>
        <v>1143.5999999999999</v>
      </c>
      <c r="F75" s="132">
        <f t="shared" ref="F75:J75" si="52">F74-F73</f>
        <v>1306.5149999999999</v>
      </c>
      <c r="G75" s="130">
        <f t="shared" si="52"/>
        <v>1466.786625</v>
      </c>
      <c r="H75" s="133">
        <f t="shared" si="52"/>
        <v>1624.6846031250002</v>
      </c>
      <c r="I75" s="133">
        <f t="shared" si="52"/>
        <v>1780.4686150781254</v>
      </c>
      <c r="J75" s="133">
        <f t="shared" si="52"/>
        <v>1934.3888824863286</v>
      </c>
    </row>
    <row r="76" spans="2:10" ht="5.0999999999999996" customHeight="1" thickBot="1" x14ac:dyDescent="0.3">
      <c r="B76" s="85"/>
      <c r="C76" s="134"/>
      <c r="D76" s="135"/>
      <c r="E76" s="135">
        <f t="shared" si="31"/>
        <v>0</v>
      </c>
      <c r="F76" s="135"/>
      <c r="G76" s="135"/>
      <c r="H76" s="135"/>
      <c r="I76" s="135"/>
      <c r="J76" s="135"/>
    </row>
    <row r="77" spans="2:10" x14ac:dyDescent="0.25">
      <c r="B77" s="78" t="s">
        <v>45</v>
      </c>
      <c r="C77" s="124" t="s">
        <v>26</v>
      </c>
      <c r="D77" s="125">
        <f>D78-D79</f>
        <v>2948</v>
      </c>
      <c r="E77" s="126">
        <v>2948</v>
      </c>
      <c r="F77" s="126">
        <f>E77*0.95</f>
        <v>2800.6</v>
      </c>
      <c r="G77" s="126">
        <f t="shared" ref="G77:I77" si="53">F77*0.95</f>
        <v>2660.5699999999997</v>
      </c>
      <c r="H77" s="126">
        <f t="shared" si="53"/>
        <v>2527.5414999999998</v>
      </c>
      <c r="I77" s="126">
        <f t="shared" si="53"/>
        <v>2401.1644249999999</v>
      </c>
      <c r="J77" s="127">
        <f>I77*0.95</f>
        <v>2281.1062037499996</v>
      </c>
    </row>
    <row r="78" spans="2:10" x14ac:dyDescent="0.25">
      <c r="B78" s="81"/>
      <c r="C78" s="124" t="s">
        <v>27</v>
      </c>
      <c r="D78" s="125">
        <v>5395</v>
      </c>
      <c r="E78" s="128">
        <v>5229.7</v>
      </c>
      <c r="F78" s="127">
        <f t="shared" ref="F78:J78" si="54">E78+(E78/100*2.5)</f>
        <v>5360.4425000000001</v>
      </c>
      <c r="G78" s="127">
        <f t="shared" si="54"/>
        <v>5494.4535624999999</v>
      </c>
      <c r="H78" s="127">
        <f t="shared" si="54"/>
        <v>5631.8149015624995</v>
      </c>
      <c r="I78" s="127">
        <f t="shared" si="54"/>
        <v>5772.610274101562</v>
      </c>
      <c r="J78" s="127">
        <f t="shared" si="54"/>
        <v>5916.9255309541013</v>
      </c>
    </row>
    <row r="79" spans="2:10" ht="15.75" thickBot="1" x14ac:dyDescent="0.3">
      <c r="B79" s="81"/>
      <c r="C79" s="129" t="s">
        <v>28</v>
      </c>
      <c r="D79" s="130">
        <v>2447</v>
      </c>
      <c r="E79" s="131">
        <f>E78-E77</f>
        <v>2281.6999999999998</v>
      </c>
      <c r="F79" s="132">
        <f t="shared" ref="F79:J79" si="55">F78-F77</f>
        <v>2559.8425000000002</v>
      </c>
      <c r="G79" s="130">
        <f t="shared" si="55"/>
        <v>2833.8835625000002</v>
      </c>
      <c r="H79" s="133">
        <f t="shared" si="55"/>
        <v>3104.2734015624997</v>
      </c>
      <c r="I79" s="133">
        <f t="shared" si="55"/>
        <v>3371.4458491015621</v>
      </c>
      <c r="J79" s="133">
        <f t="shared" si="55"/>
        <v>3635.8193272041017</v>
      </c>
    </row>
    <row r="80" spans="2:10" ht="5.0999999999999996" customHeight="1" thickBot="1" x14ac:dyDescent="0.3">
      <c r="B80" s="85"/>
      <c r="C80" s="134"/>
      <c r="D80" s="135"/>
      <c r="E80" s="135">
        <f t="shared" si="31"/>
        <v>0</v>
      </c>
      <c r="F80" s="135"/>
      <c r="G80" s="135"/>
      <c r="H80" s="135"/>
      <c r="I80" s="135"/>
      <c r="J80" s="135"/>
    </row>
    <row r="81" spans="2:10" x14ac:dyDescent="0.25">
      <c r="B81" s="78" t="s">
        <v>46</v>
      </c>
      <c r="C81" s="124" t="s">
        <v>26</v>
      </c>
      <c r="D81" s="125">
        <f>D82-D83</f>
        <v>5232</v>
      </c>
      <c r="E81" s="126">
        <v>5232</v>
      </c>
      <c r="F81" s="126">
        <f>E81*0.95</f>
        <v>4970.3999999999996</v>
      </c>
      <c r="G81" s="126">
        <f t="shared" ref="G81:I81" si="56">F81*0.95</f>
        <v>4721.8799999999992</v>
      </c>
      <c r="H81" s="126">
        <f t="shared" si="56"/>
        <v>4485.7859999999991</v>
      </c>
      <c r="I81" s="126">
        <f t="shared" si="56"/>
        <v>4261.4966999999988</v>
      </c>
      <c r="J81" s="127">
        <f>I81*0.95</f>
        <v>4048.4218649999984</v>
      </c>
    </row>
    <row r="82" spans="2:10" x14ac:dyDescent="0.25">
      <c r="B82" s="81"/>
      <c r="C82" s="124" t="s">
        <v>27</v>
      </c>
      <c r="D82" s="125">
        <v>11140</v>
      </c>
      <c r="E82" s="128">
        <v>11155</v>
      </c>
      <c r="F82" s="127">
        <f t="shared" ref="F82:J82" si="57">E82+(E82/100*2.5)</f>
        <v>11433.875</v>
      </c>
      <c r="G82" s="127">
        <f t="shared" si="57"/>
        <v>11719.721874999999</v>
      </c>
      <c r="H82" s="127">
        <f t="shared" si="57"/>
        <v>12012.714921875</v>
      </c>
      <c r="I82" s="127">
        <f t="shared" si="57"/>
        <v>12313.032794921875</v>
      </c>
      <c r="J82" s="127">
        <f t="shared" si="57"/>
        <v>12620.858614794923</v>
      </c>
    </row>
    <row r="83" spans="2:10" ht="15.75" thickBot="1" x14ac:dyDescent="0.3">
      <c r="B83" s="88"/>
      <c r="C83" s="136" t="s">
        <v>28</v>
      </c>
      <c r="D83" s="137">
        <v>5908</v>
      </c>
      <c r="E83" s="138">
        <f>E82-E81</f>
        <v>5923</v>
      </c>
      <c r="F83" s="139">
        <f t="shared" ref="F83:J83" si="58">F82-F81</f>
        <v>6463.4750000000004</v>
      </c>
      <c r="G83" s="137">
        <f t="shared" si="58"/>
        <v>6997.8418750000001</v>
      </c>
      <c r="H83" s="138">
        <f t="shared" si="58"/>
        <v>7526.9289218750009</v>
      </c>
      <c r="I83" s="138">
        <f t="shared" si="58"/>
        <v>8051.5360949218766</v>
      </c>
      <c r="J83" s="138">
        <f t="shared" si="58"/>
        <v>8572.4367497949243</v>
      </c>
    </row>
    <row r="84" spans="2:10" x14ac:dyDescent="0.25">
      <c r="B84" s="91"/>
      <c r="C84" s="92"/>
      <c r="D84" s="84"/>
      <c r="E84" s="84"/>
      <c r="F84" s="84"/>
      <c r="G84" s="84"/>
      <c r="H84" s="84"/>
      <c r="I84" s="84"/>
      <c r="J84" s="16"/>
    </row>
    <row r="85" spans="2:10" x14ac:dyDescent="0.25">
      <c r="B85" s="91"/>
      <c r="C85" s="92"/>
      <c r="D85" s="84"/>
      <c r="E85" s="84"/>
      <c r="F85" s="84"/>
      <c r="G85" s="84"/>
      <c r="H85" s="84"/>
      <c r="I85" s="84"/>
      <c r="J85" s="16"/>
    </row>
    <row r="86" spans="2:10" x14ac:dyDescent="0.25">
      <c r="B86" s="91"/>
      <c r="C86" s="92"/>
      <c r="D86" s="84"/>
      <c r="E86" s="84"/>
      <c r="F86" s="84"/>
      <c r="G86" s="84"/>
      <c r="H86" s="84"/>
      <c r="I86" s="84"/>
      <c r="J86" s="16"/>
    </row>
    <row r="87" spans="2:10" x14ac:dyDescent="0.25">
      <c r="B87" s="91"/>
      <c r="C87" s="92"/>
      <c r="D87" s="84"/>
      <c r="E87" s="84"/>
      <c r="F87" s="84"/>
      <c r="G87" s="84"/>
      <c r="H87" s="84"/>
      <c r="I87" s="84"/>
      <c r="J87" s="16"/>
    </row>
    <row r="88" spans="2:10" ht="15.75" thickBot="1" x14ac:dyDescent="0.3">
      <c r="B88" s="91"/>
      <c r="C88" s="92"/>
      <c r="D88" s="84"/>
      <c r="E88" s="84"/>
      <c r="F88" s="84"/>
      <c r="G88" s="84"/>
      <c r="H88" s="93"/>
      <c r="I88" s="93"/>
      <c r="J88" s="17" t="s">
        <v>71</v>
      </c>
    </row>
    <row r="89" spans="2:10" x14ac:dyDescent="0.25">
      <c r="B89" s="94" t="s">
        <v>47</v>
      </c>
      <c r="C89" s="140" t="s">
        <v>26</v>
      </c>
      <c r="D89" s="141">
        <f>D90-D91</f>
        <v>3749</v>
      </c>
      <c r="E89" s="126">
        <v>3749</v>
      </c>
      <c r="F89" s="126">
        <f>E89*0.95</f>
        <v>3561.5499999999997</v>
      </c>
      <c r="G89" s="126">
        <f t="shared" ref="G89:I89" si="59">F89*0.95</f>
        <v>3383.4724999999994</v>
      </c>
      <c r="H89" s="126">
        <f t="shared" si="59"/>
        <v>3214.2988749999995</v>
      </c>
      <c r="I89" s="126">
        <f t="shared" si="59"/>
        <v>3053.5839312499993</v>
      </c>
      <c r="J89" s="142">
        <f>I89*0.95</f>
        <v>2900.9047346874991</v>
      </c>
    </row>
    <row r="90" spans="2:10" x14ac:dyDescent="0.25">
      <c r="B90" s="98"/>
      <c r="C90" s="124" t="s">
        <v>27</v>
      </c>
      <c r="D90" s="125">
        <v>7426</v>
      </c>
      <c r="E90" s="128">
        <v>7430</v>
      </c>
      <c r="F90" s="127">
        <f t="shared" ref="F90:J90" si="60">E90+(E90/100*2.5)</f>
        <v>7615.75</v>
      </c>
      <c r="G90" s="127">
        <f t="shared" si="60"/>
        <v>7806.1437500000002</v>
      </c>
      <c r="H90" s="127">
        <f t="shared" si="60"/>
        <v>8001.2973437500004</v>
      </c>
      <c r="I90" s="127">
        <f t="shared" si="60"/>
        <v>8201.3297773437498</v>
      </c>
      <c r="J90" s="127">
        <f t="shared" si="60"/>
        <v>8406.3630217773443</v>
      </c>
    </row>
    <row r="91" spans="2:10" ht="15.75" thickBot="1" x14ac:dyDescent="0.3">
      <c r="B91" s="99"/>
      <c r="C91" s="136" t="s">
        <v>28</v>
      </c>
      <c r="D91" s="137">
        <v>3677</v>
      </c>
      <c r="E91" s="138">
        <f>E90-E89</f>
        <v>3681</v>
      </c>
      <c r="F91" s="139">
        <f t="shared" ref="F91:J91" si="61">F90-F89</f>
        <v>4054.2000000000003</v>
      </c>
      <c r="G91" s="137">
        <f t="shared" si="61"/>
        <v>4422.6712500000012</v>
      </c>
      <c r="H91" s="138">
        <f t="shared" si="61"/>
        <v>4786.9984687500009</v>
      </c>
      <c r="I91" s="138">
        <f t="shared" si="61"/>
        <v>5147.7458460937505</v>
      </c>
      <c r="J91" s="138">
        <f t="shared" si="61"/>
        <v>5505.4582870898448</v>
      </c>
    </row>
    <row r="92" spans="2:10" ht="5.0999999999999996" customHeight="1" thickBot="1" x14ac:dyDescent="0.3">
      <c r="B92" s="100"/>
      <c r="C92" s="143"/>
      <c r="D92" s="132"/>
      <c r="E92" s="132">
        <f t="shared" ref="E92:E124" si="62">D92</f>
        <v>0</v>
      </c>
      <c r="F92" s="132"/>
      <c r="G92" s="132"/>
      <c r="H92" s="144"/>
      <c r="I92" s="144"/>
      <c r="J92" s="144"/>
    </row>
    <row r="93" spans="2:10" x14ac:dyDescent="0.25">
      <c r="B93" s="94" t="s">
        <v>48</v>
      </c>
      <c r="C93" s="161" t="s">
        <v>26</v>
      </c>
      <c r="D93" s="125">
        <f>D94-D95</f>
        <v>2272</v>
      </c>
      <c r="E93" s="126">
        <v>2272</v>
      </c>
      <c r="F93" s="126">
        <f>E93*0.95</f>
        <v>2158.4</v>
      </c>
      <c r="G93" s="126">
        <f t="shared" ref="G93:I93" si="63">F93*0.95</f>
        <v>2050.48</v>
      </c>
      <c r="H93" s="126">
        <f t="shared" si="63"/>
        <v>1947.9559999999999</v>
      </c>
      <c r="I93" s="126">
        <f t="shared" si="63"/>
        <v>1850.5581999999997</v>
      </c>
      <c r="J93" s="126">
        <f>I93*0.95</f>
        <v>1758.0302899999997</v>
      </c>
    </row>
    <row r="94" spans="2:10" x14ac:dyDescent="0.25">
      <c r="B94" s="81"/>
      <c r="C94" s="162" t="s">
        <v>27</v>
      </c>
      <c r="D94" s="125">
        <v>5901</v>
      </c>
      <c r="E94" s="128">
        <v>5917.8</v>
      </c>
      <c r="F94" s="127">
        <f t="shared" ref="F94:J94" si="64">E94+(E94/100*2.5)</f>
        <v>6065.7449999999999</v>
      </c>
      <c r="G94" s="127">
        <f t="shared" si="64"/>
        <v>6217.3886249999996</v>
      </c>
      <c r="H94" s="127">
        <f t="shared" si="64"/>
        <v>6372.8233406249992</v>
      </c>
      <c r="I94" s="127">
        <f t="shared" si="64"/>
        <v>6532.1439241406242</v>
      </c>
      <c r="J94" s="128">
        <f t="shared" si="64"/>
        <v>6695.4475222441397</v>
      </c>
    </row>
    <row r="95" spans="2:10" ht="15.75" thickBot="1" x14ac:dyDescent="0.3">
      <c r="B95" s="81"/>
      <c r="C95" s="163" t="s">
        <v>28</v>
      </c>
      <c r="D95" s="145">
        <v>3629</v>
      </c>
      <c r="E95" s="131">
        <f>E94-E93</f>
        <v>3645.8</v>
      </c>
      <c r="F95" s="146">
        <f t="shared" ref="F95:J95" si="65">F94-F93</f>
        <v>3907.3449999999998</v>
      </c>
      <c r="G95" s="145">
        <f t="shared" si="65"/>
        <v>4166.908625</v>
      </c>
      <c r="H95" s="131">
        <f t="shared" si="65"/>
        <v>4424.8673406249991</v>
      </c>
      <c r="I95" s="131">
        <f t="shared" si="65"/>
        <v>4681.5857241406247</v>
      </c>
      <c r="J95" s="131">
        <f t="shared" si="65"/>
        <v>4937.41723224414</v>
      </c>
    </row>
    <row r="96" spans="2:10" ht="5.0999999999999996" customHeight="1" thickBot="1" x14ac:dyDescent="0.3">
      <c r="B96" s="85"/>
      <c r="C96" s="134"/>
      <c r="D96" s="135"/>
      <c r="E96" s="135">
        <f t="shared" si="62"/>
        <v>0</v>
      </c>
      <c r="F96" s="135"/>
      <c r="G96" s="135"/>
      <c r="H96" s="135"/>
      <c r="I96" s="135"/>
      <c r="J96" s="135"/>
    </row>
    <row r="97" spans="2:10" x14ac:dyDescent="0.25">
      <c r="B97" s="78" t="s">
        <v>49</v>
      </c>
      <c r="C97" s="124" t="s">
        <v>26</v>
      </c>
      <c r="D97" s="125">
        <f>D98-D99</f>
        <v>6619</v>
      </c>
      <c r="E97" s="126">
        <v>6619</v>
      </c>
      <c r="F97" s="126">
        <f>E97*0.95</f>
        <v>6288.0499999999993</v>
      </c>
      <c r="G97" s="126">
        <f t="shared" ref="G97:I97" si="66">F97*0.95</f>
        <v>5973.6474999999991</v>
      </c>
      <c r="H97" s="126">
        <f t="shared" si="66"/>
        <v>5674.9651249999988</v>
      </c>
      <c r="I97" s="126">
        <f t="shared" si="66"/>
        <v>5391.2168687499989</v>
      </c>
      <c r="J97" s="127">
        <f>I97*0.95</f>
        <v>5121.656025312499</v>
      </c>
    </row>
    <row r="98" spans="2:10" x14ac:dyDescent="0.25">
      <c r="B98" s="81"/>
      <c r="C98" s="124" t="s">
        <v>27</v>
      </c>
      <c r="D98" s="125">
        <v>10714</v>
      </c>
      <c r="E98" s="128">
        <v>10422</v>
      </c>
      <c r="F98" s="127">
        <f t="shared" ref="F98:J98" si="67">E98+(E98/100*2.5)</f>
        <v>10682.55</v>
      </c>
      <c r="G98" s="127">
        <f t="shared" si="67"/>
        <v>10949.613749999999</v>
      </c>
      <c r="H98" s="127">
        <f t="shared" si="67"/>
        <v>11223.354093749998</v>
      </c>
      <c r="I98" s="127">
        <f t="shared" si="67"/>
        <v>11503.937946093749</v>
      </c>
      <c r="J98" s="127">
        <f t="shared" si="67"/>
        <v>11791.536394746092</v>
      </c>
    </row>
    <row r="99" spans="2:10" ht="15.75" thickBot="1" x14ac:dyDescent="0.3">
      <c r="B99" s="81"/>
      <c r="C99" s="129" t="s">
        <v>28</v>
      </c>
      <c r="D99" s="130">
        <v>4095</v>
      </c>
      <c r="E99" s="131">
        <f>E98-E97</f>
        <v>3803</v>
      </c>
      <c r="F99" s="132">
        <f t="shared" ref="F99:J99" si="68">F98-F97</f>
        <v>4394.5</v>
      </c>
      <c r="G99" s="130">
        <f t="shared" si="68"/>
        <v>4975.9662499999995</v>
      </c>
      <c r="H99" s="133">
        <f t="shared" si="68"/>
        <v>5548.3889687499995</v>
      </c>
      <c r="I99" s="133">
        <f t="shared" si="68"/>
        <v>6112.72107734375</v>
      </c>
      <c r="J99" s="133">
        <f t="shared" si="68"/>
        <v>6669.8803694335929</v>
      </c>
    </row>
    <row r="100" spans="2:10" ht="5.0999999999999996" customHeight="1" thickBot="1" x14ac:dyDescent="0.3">
      <c r="B100" s="85"/>
      <c r="C100" s="134"/>
      <c r="D100" s="135"/>
      <c r="E100" s="135">
        <f t="shared" si="62"/>
        <v>0</v>
      </c>
      <c r="F100" s="135"/>
      <c r="G100" s="135"/>
      <c r="H100" s="135"/>
      <c r="I100" s="135"/>
      <c r="J100" s="135"/>
    </row>
    <row r="101" spans="2:10" x14ac:dyDescent="0.25">
      <c r="B101" s="78" t="s">
        <v>50</v>
      </c>
      <c r="C101" s="124" t="s">
        <v>26</v>
      </c>
      <c r="D101" s="125">
        <f>D102-D103</f>
        <v>5847</v>
      </c>
      <c r="E101" s="126">
        <v>5847</v>
      </c>
      <c r="F101" s="126">
        <f>E101*0.95</f>
        <v>5554.65</v>
      </c>
      <c r="G101" s="126">
        <f t="shared" ref="G101:I101" si="69">F101*0.95</f>
        <v>5276.9174999999996</v>
      </c>
      <c r="H101" s="126">
        <f t="shared" si="69"/>
        <v>5013.0716249999996</v>
      </c>
      <c r="I101" s="126">
        <f t="shared" si="69"/>
        <v>4762.418043749999</v>
      </c>
      <c r="J101" s="127">
        <f>I101*0.95</f>
        <v>4524.2971415624988</v>
      </c>
    </row>
    <row r="102" spans="2:10" x14ac:dyDescent="0.25">
      <c r="B102" s="81"/>
      <c r="C102" s="124" t="s">
        <v>27</v>
      </c>
      <c r="D102" s="125">
        <v>13868</v>
      </c>
      <c r="E102" s="128">
        <v>13126</v>
      </c>
      <c r="F102" s="127">
        <f t="shared" ref="F102:J102" si="70">E102+(E102/100*2.5)</f>
        <v>13454.15</v>
      </c>
      <c r="G102" s="127">
        <f t="shared" si="70"/>
        <v>13790.50375</v>
      </c>
      <c r="H102" s="127">
        <f t="shared" si="70"/>
        <v>14135.26634375</v>
      </c>
      <c r="I102" s="127">
        <f t="shared" si="70"/>
        <v>14488.648002343749</v>
      </c>
      <c r="J102" s="127">
        <f t="shared" si="70"/>
        <v>14850.864202402343</v>
      </c>
    </row>
    <row r="103" spans="2:10" ht="15.75" thickBot="1" x14ac:dyDescent="0.3">
      <c r="B103" s="81"/>
      <c r="C103" s="129" t="s">
        <v>28</v>
      </c>
      <c r="D103" s="130">
        <v>8021</v>
      </c>
      <c r="E103" s="131">
        <f>E102-E101</f>
        <v>7279</v>
      </c>
      <c r="F103" s="132">
        <f t="shared" ref="F103:J103" si="71">F102-F101</f>
        <v>7899.5</v>
      </c>
      <c r="G103" s="130">
        <f t="shared" si="71"/>
        <v>8513.5862500000003</v>
      </c>
      <c r="H103" s="133">
        <f t="shared" si="71"/>
        <v>9122.1947187500009</v>
      </c>
      <c r="I103" s="133">
        <f t="shared" si="71"/>
        <v>9726.2299585937508</v>
      </c>
      <c r="J103" s="133">
        <f t="shared" si="71"/>
        <v>10326.567060839843</v>
      </c>
    </row>
    <row r="104" spans="2:10" ht="5.0999999999999996" customHeight="1" thickBot="1" x14ac:dyDescent="0.3">
      <c r="B104" s="85"/>
      <c r="C104" s="134"/>
      <c r="D104" s="135"/>
      <c r="E104" s="135">
        <f t="shared" si="62"/>
        <v>0</v>
      </c>
      <c r="F104" s="135"/>
      <c r="G104" s="135"/>
      <c r="H104" s="135"/>
      <c r="I104" s="135"/>
      <c r="J104" s="135"/>
    </row>
    <row r="105" spans="2:10" x14ac:dyDescent="0.25">
      <c r="B105" s="78" t="s">
        <v>51</v>
      </c>
      <c r="C105" s="124" t="s">
        <v>26</v>
      </c>
      <c r="D105" s="125">
        <f>D106-D107</f>
        <v>1569</v>
      </c>
      <c r="E105" s="126">
        <v>1569</v>
      </c>
      <c r="F105" s="126">
        <f>E105*0.95</f>
        <v>1490.55</v>
      </c>
      <c r="G105" s="126">
        <f t="shared" ref="G105:I105" si="72">F105*0.95</f>
        <v>1416.0224999999998</v>
      </c>
      <c r="H105" s="126">
        <f t="shared" si="72"/>
        <v>1345.2213749999999</v>
      </c>
      <c r="I105" s="126">
        <f t="shared" si="72"/>
        <v>1277.9603062499998</v>
      </c>
      <c r="J105" s="127">
        <f>I105*0.95</f>
        <v>1214.0622909374997</v>
      </c>
    </row>
    <row r="106" spans="2:10" x14ac:dyDescent="0.25">
      <c r="B106" s="81"/>
      <c r="C106" s="124" t="s">
        <v>27</v>
      </c>
      <c r="D106" s="128">
        <v>4738</v>
      </c>
      <c r="E106" s="128">
        <v>4760.7</v>
      </c>
      <c r="F106" s="128">
        <f t="shared" ref="F106:J106" si="73">E106+(E106/100*2.5)</f>
        <v>4879.7174999999997</v>
      </c>
      <c r="G106" s="128">
        <f t="shared" si="73"/>
        <v>5001.7104374999999</v>
      </c>
      <c r="H106" s="128">
        <f t="shared" si="73"/>
        <v>5126.7531984375</v>
      </c>
      <c r="I106" s="128">
        <f t="shared" si="73"/>
        <v>5254.9220283984378</v>
      </c>
      <c r="J106" s="128">
        <f t="shared" si="73"/>
        <v>5386.2950791083986</v>
      </c>
    </row>
    <row r="107" spans="2:10" ht="15.75" thickBot="1" x14ac:dyDescent="0.3">
      <c r="B107" s="81"/>
      <c r="C107" s="129" t="s">
        <v>28</v>
      </c>
      <c r="D107" s="131">
        <v>3169</v>
      </c>
      <c r="E107" s="131">
        <f>E106-E105</f>
        <v>3191.7</v>
      </c>
      <c r="F107" s="131">
        <f t="shared" ref="F107:J107" si="74">F106-F105</f>
        <v>3389.1674999999996</v>
      </c>
      <c r="G107" s="131">
        <f t="shared" si="74"/>
        <v>3585.6879374999999</v>
      </c>
      <c r="H107" s="131">
        <f t="shared" si="74"/>
        <v>3781.5318234375</v>
      </c>
      <c r="I107" s="131">
        <f t="shared" si="74"/>
        <v>3976.9617221484377</v>
      </c>
      <c r="J107" s="131">
        <f t="shared" si="74"/>
        <v>4172.2327881708989</v>
      </c>
    </row>
    <row r="108" spans="2:10" ht="5.0999999999999996" customHeight="1" thickBot="1" x14ac:dyDescent="0.3">
      <c r="B108" s="85"/>
      <c r="C108" s="134"/>
      <c r="D108" s="135"/>
      <c r="E108" s="135">
        <f t="shared" si="62"/>
        <v>0</v>
      </c>
      <c r="F108" s="135"/>
      <c r="G108" s="135"/>
      <c r="H108" s="135"/>
      <c r="I108" s="135"/>
      <c r="J108" s="135"/>
    </row>
    <row r="109" spans="2:10" x14ac:dyDescent="0.25">
      <c r="B109" s="78" t="s">
        <v>52</v>
      </c>
      <c r="C109" s="124" t="s">
        <v>26</v>
      </c>
      <c r="D109" s="125">
        <f>D110-D111</f>
        <v>8236</v>
      </c>
      <c r="E109" s="126">
        <v>8236</v>
      </c>
      <c r="F109" s="126">
        <f>E109*0.95</f>
        <v>7824.2</v>
      </c>
      <c r="G109" s="126">
        <f t="shared" ref="G109:J109" si="75">F109*0.95</f>
        <v>7432.99</v>
      </c>
      <c r="H109" s="126">
        <f t="shared" si="75"/>
        <v>7061.3404999999993</v>
      </c>
      <c r="I109" s="126">
        <f t="shared" si="75"/>
        <v>6708.2734749999991</v>
      </c>
      <c r="J109" s="127">
        <f t="shared" si="75"/>
        <v>6372.8598012499988</v>
      </c>
    </row>
    <row r="110" spans="2:10" x14ac:dyDescent="0.25">
      <c r="B110" s="81"/>
      <c r="C110" s="147" t="s">
        <v>27</v>
      </c>
      <c r="D110" s="148">
        <v>14700</v>
      </c>
      <c r="E110" s="148">
        <v>14637.4</v>
      </c>
      <c r="F110" s="149">
        <f t="shared" ref="F110:J110" si="76">E110+(E110/100*2.5)</f>
        <v>15003.334999999999</v>
      </c>
      <c r="G110" s="149">
        <f t="shared" si="76"/>
        <v>15378.418374999999</v>
      </c>
      <c r="H110" s="149">
        <f t="shared" si="76"/>
        <v>15762.878834374998</v>
      </c>
      <c r="I110" s="149">
        <f t="shared" si="76"/>
        <v>16156.950805234374</v>
      </c>
      <c r="J110" s="149">
        <f t="shared" si="76"/>
        <v>16560.874575365233</v>
      </c>
    </row>
    <row r="111" spans="2:10" ht="15.75" thickBot="1" x14ac:dyDescent="0.3">
      <c r="B111" s="81"/>
      <c r="C111" s="150" t="s">
        <v>28</v>
      </c>
      <c r="D111" s="151">
        <v>6464</v>
      </c>
      <c r="E111" s="151">
        <f>E110-E109</f>
        <v>6401.4</v>
      </c>
      <c r="F111" s="151">
        <f t="shared" ref="F111:J111" si="77">F110-F109</f>
        <v>7179.1349999999993</v>
      </c>
      <c r="G111" s="151">
        <f t="shared" si="77"/>
        <v>7945.4283749999995</v>
      </c>
      <c r="H111" s="151">
        <f t="shared" si="77"/>
        <v>8701.538334375</v>
      </c>
      <c r="I111" s="151">
        <f t="shared" si="77"/>
        <v>9448.6773302343754</v>
      </c>
      <c r="J111" s="151">
        <f t="shared" si="77"/>
        <v>10188.014774115234</v>
      </c>
    </row>
    <row r="112" spans="2:10" ht="5.0999999999999996" customHeight="1" thickBot="1" x14ac:dyDescent="0.3">
      <c r="B112" s="85"/>
      <c r="C112" s="134"/>
      <c r="D112" s="135"/>
      <c r="E112" s="135">
        <f t="shared" si="62"/>
        <v>0</v>
      </c>
      <c r="F112" s="135"/>
      <c r="G112" s="135"/>
      <c r="H112" s="135"/>
      <c r="I112" s="135"/>
      <c r="J112" s="135"/>
    </row>
    <row r="113" spans="2:10" x14ac:dyDescent="0.25">
      <c r="B113" s="78" t="s">
        <v>53</v>
      </c>
      <c r="C113" s="124" t="s">
        <v>26</v>
      </c>
      <c r="D113" s="125">
        <f>D114-D115</f>
        <v>5455</v>
      </c>
      <c r="E113" s="126">
        <v>5455</v>
      </c>
      <c r="F113" s="126">
        <f>E113*0.95</f>
        <v>5182.25</v>
      </c>
      <c r="G113" s="126">
        <f t="shared" ref="G113:J113" si="78">F113*0.95</f>
        <v>4923.1374999999998</v>
      </c>
      <c r="H113" s="126">
        <f t="shared" si="78"/>
        <v>4676.9806249999992</v>
      </c>
      <c r="I113" s="126">
        <f t="shared" si="78"/>
        <v>4443.1315937499994</v>
      </c>
      <c r="J113" s="127">
        <f t="shared" si="78"/>
        <v>4220.9750140624992</v>
      </c>
    </row>
    <row r="114" spans="2:10" x14ac:dyDescent="0.25">
      <c r="B114" s="81"/>
      <c r="C114" s="152" t="s">
        <v>27</v>
      </c>
      <c r="D114" s="153">
        <v>9863</v>
      </c>
      <c r="E114" s="153">
        <v>9771</v>
      </c>
      <c r="F114" s="154">
        <f t="shared" ref="F114:J114" si="79">E114+(E114/100*2.5)</f>
        <v>10015.275</v>
      </c>
      <c r="G114" s="154">
        <f t="shared" si="79"/>
        <v>10265.656874999999</v>
      </c>
      <c r="H114" s="154">
        <f t="shared" si="79"/>
        <v>10522.298296874998</v>
      </c>
      <c r="I114" s="154">
        <f t="shared" si="79"/>
        <v>10785.355754296874</v>
      </c>
      <c r="J114" s="154">
        <f t="shared" si="79"/>
        <v>11054.989648154296</v>
      </c>
    </row>
    <row r="115" spans="2:10" ht="15.75" thickBot="1" x14ac:dyDescent="0.3">
      <c r="B115" s="81"/>
      <c r="C115" s="155" t="s">
        <v>28</v>
      </c>
      <c r="D115" s="156">
        <v>4408</v>
      </c>
      <c r="E115" s="156">
        <f>E114-E113</f>
        <v>4316</v>
      </c>
      <c r="F115" s="156">
        <f t="shared" ref="F115:J115" si="80">F114-F113</f>
        <v>4833.0249999999996</v>
      </c>
      <c r="G115" s="156">
        <f t="shared" si="80"/>
        <v>5342.5193749999989</v>
      </c>
      <c r="H115" s="157">
        <f t="shared" si="80"/>
        <v>5845.3176718749992</v>
      </c>
      <c r="I115" s="157">
        <f t="shared" si="80"/>
        <v>6342.2241605468744</v>
      </c>
      <c r="J115" s="157">
        <f t="shared" si="80"/>
        <v>6834.0146340917972</v>
      </c>
    </row>
    <row r="116" spans="2:10" ht="5.0999999999999996" customHeight="1" thickBot="1" x14ac:dyDescent="0.3">
      <c r="B116" s="85"/>
      <c r="C116" s="134"/>
      <c r="D116" s="135"/>
      <c r="E116" s="135">
        <f t="shared" si="62"/>
        <v>0</v>
      </c>
      <c r="F116" s="135"/>
      <c r="G116" s="135"/>
      <c r="H116" s="135"/>
      <c r="I116" s="135"/>
      <c r="J116" s="135"/>
    </row>
    <row r="117" spans="2:10" x14ac:dyDescent="0.25">
      <c r="B117" s="78" t="s">
        <v>54</v>
      </c>
      <c r="C117" s="124" t="s">
        <v>26</v>
      </c>
      <c r="D117" s="125">
        <f>D118-D119</f>
        <v>6353</v>
      </c>
      <c r="E117" s="126">
        <v>6353</v>
      </c>
      <c r="F117" s="126">
        <f>E117*0.95</f>
        <v>6035.3499999999995</v>
      </c>
      <c r="G117" s="126">
        <f t="shared" ref="G117:J117" si="81">F117*0.95</f>
        <v>5733.5824999999995</v>
      </c>
      <c r="H117" s="126">
        <f t="shared" si="81"/>
        <v>5446.903374999999</v>
      </c>
      <c r="I117" s="126">
        <f t="shared" si="81"/>
        <v>5174.5582062499989</v>
      </c>
      <c r="J117" s="127">
        <f t="shared" si="81"/>
        <v>4915.8302959374987</v>
      </c>
    </row>
    <row r="118" spans="2:10" x14ac:dyDescent="0.25">
      <c r="B118" s="81"/>
      <c r="C118" s="158" t="s">
        <v>27</v>
      </c>
      <c r="D118" s="159">
        <v>12218</v>
      </c>
      <c r="E118" s="159">
        <v>12091</v>
      </c>
      <c r="F118" s="127">
        <f t="shared" ref="F118:J118" si="82">E118+(E118/100*2.5)</f>
        <v>12393.275</v>
      </c>
      <c r="G118" s="127">
        <f t="shared" si="82"/>
        <v>12703.106874999999</v>
      </c>
      <c r="H118" s="127">
        <f t="shared" si="82"/>
        <v>13020.684546875</v>
      </c>
      <c r="I118" s="127">
        <f t="shared" si="82"/>
        <v>13346.201660546874</v>
      </c>
      <c r="J118" s="127">
        <f t="shared" si="82"/>
        <v>13679.856702060546</v>
      </c>
    </row>
    <row r="119" spans="2:10" ht="15.75" thickBot="1" x14ac:dyDescent="0.3">
      <c r="B119" s="81"/>
      <c r="C119" s="160" t="s">
        <v>28</v>
      </c>
      <c r="D119" s="130">
        <v>5865</v>
      </c>
      <c r="E119" s="130">
        <f>E118-E117</f>
        <v>5738</v>
      </c>
      <c r="F119" s="130">
        <f t="shared" ref="F119:J119" si="83">F118-F117</f>
        <v>6357.9250000000002</v>
      </c>
      <c r="G119" s="130">
        <f t="shared" si="83"/>
        <v>6969.524375</v>
      </c>
      <c r="H119" s="133">
        <f t="shared" si="83"/>
        <v>7573.7811718750008</v>
      </c>
      <c r="I119" s="133">
        <f t="shared" si="83"/>
        <v>8171.6434542968755</v>
      </c>
      <c r="J119" s="133">
        <f t="shared" si="83"/>
        <v>8764.0264061230482</v>
      </c>
    </row>
    <row r="120" spans="2:10" ht="5.0999999999999996" customHeight="1" thickBot="1" x14ac:dyDescent="0.3">
      <c r="B120" s="85"/>
      <c r="C120" s="134"/>
      <c r="D120" s="135"/>
      <c r="E120" s="135">
        <f t="shared" si="62"/>
        <v>0</v>
      </c>
      <c r="F120" s="135"/>
      <c r="G120" s="135"/>
      <c r="H120" s="135"/>
      <c r="I120" s="135"/>
      <c r="J120" s="135"/>
    </row>
    <row r="121" spans="2:10" x14ac:dyDescent="0.25">
      <c r="B121" s="78" t="s">
        <v>55</v>
      </c>
      <c r="C121" s="124" t="s">
        <v>26</v>
      </c>
      <c r="D121" s="125">
        <f>D122-D123</f>
        <v>4725</v>
      </c>
      <c r="E121" s="126">
        <v>4725</v>
      </c>
      <c r="F121" s="126">
        <f>E121*0.95</f>
        <v>4488.75</v>
      </c>
      <c r="G121" s="126">
        <f t="shared" ref="G121:J121" si="84">F121*0.95</f>
        <v>4264.3125</v>
      </c>
      <c r="H121" s="126">
        <f t="shared" si="84"/>
        <v>4051.0968749999997</v>
      </c>
      <c r="I121" s="126">
        <f t="shared" si="84"/>
        <v>3848.5420312499996</v>
      </c>
      <c r="J121" s="127">
        <f t="shared" si="84"/>
        <v>3656.1149296874996</v>
      </c>
    </row>
    <row r="122" spans="2:10" x14ac:dyDescent="0.25">
      <c r="B122" s="81"/>
      <c r="C122" s="158" t="s">
        <v>27</v>
      </c>
      <c r="D122" s="159">
        <v>8698</v>
      </c>
      <c r="E122" s="159">
        <v>8762.7999999999993</v>
      </c>
      <c r="F122" s="127">
        <f t="shared" ref="F122:J122" si="85">E122+(E122/100*2.5)</f>
        <v>8981.869999999999</v>
      </c>
      <c r="G122" s="127">
        <f t="shared" si="85"/>
        <v>9206.4167499999985</v>
      </c>
      <c r="H122" s="127">
        <f t="shared" si="85"/>
        <v>9436.5771687499982</v>
      </c>
      <c r="I122" s="127">
        <f t="shared" si="85"/>
        <v>9672.4915979687485</v>
      </c>
      <c r="J122" s="127">
        <f t="shared" si="85"/>
        <v>9914.3038879179676</v>
      </c>
    </row>
    <row r="123" spans="2:10" ht="15.75" thickBot="1" x14ac:dyDescent="0.3">
      <c r="B123" s="81"/>
      <c r="C123" s="160" t="s">
        <v>28</v>
      </c>
      <c r="D123" s="130">
        <v>3973</v>
      </c>
      <c r="E123" s="130">
        <f>E122-E121</f>
        <v>4037.7999999999993</v>
      </c>
      <c r="F123" s="130">
        <f t="shared" ref="F123:J123" si="86">F122-F121</f>
        <v>4493.119999999999</v>
      </c>
      <c r="G123" s="130">
        <f t="shared" si="86"/>
        <v>4942.1042499999985</v>
      </c>
      <c r="H123" s="133">
        <f t="shared" si="86"/>
        <v>5385.480293749999</v>
      </c>
      <c r="I123" s="133">
        <f t="shared" si="86"/>
        <v>5823.9495667187493</v>
      </c>
      <c r="J123" s="133">
        <f t="shared" si="86"/>
        <v>6258.1889582304684</v>
      </c>
    </row>
    <row r="124" spans="2:10" ht="5.0999999999999996" customHeight="1" thickBot="1" x14ac:dyDescent="0.3">
      <c r="B124" s="85"/>
      <c r="C124" s="134"/>
      <c r="D124" s="135"/>
      <c r="E124" s="135">
        <f t="shared" si="62"/>
        <v>0</v>
      </c>
      <c r="F124" s="135"/>
      <c r="G124" s="135"/>
      <c r="H124" s="135"/>
      <c r="I124" s="135"/>
      <c r="J124" s="135"/>
    </row>
    <row r="125" spans="2:10" x14ac:dyDescent="0.25">
      <c r="B125" s="78" t="s">
        <v>56</v>
      </c>
      <c r="C125" s="124" t="s">
        <v>26</v>
      </c>
      <c r="D125" s="125">
        <f>D126-D127</f>
        <v>4440</v>
      </c>
      <c r="E125" s="126">
        <v>4440</v>
      </c>
      <c r="F125" s="126">
        <f>E125*0.95</f>
        <v>4218</v>
      </c>
      <c r="G125" s="126">
        <f t="shared" ref="G125:J125" si="87">F125*0.95</f>
        <v>4007.1</v>
      </c>
      <c r="H125" s="126">
        <f t="shared" si="87"/>
        <v>3806.7449999999999</v>
      </c>
      <c r="I125" s="126">
        <f t="shared" si="87"/>
        <v>3616.4077499999999</v>
      </c>
      <c r="J125" s="127">
        <f t="shared" si="87"/>
        <v>3435.5873624999995</v>
      </c>
    </row>
    <row r="126" spans="2:10" x14ac:dyDescent="0.25">
      <c r="B126" s="81"/>
      <c r="C126" s="158" t="s">
        <v>27</v>
      </c>
      <c r="D126" s="159">
        <v>11042</v>
      </c>
      <c r="E126" s="159">
        <v>10884.9</v>
      </c>
      <c r="F126" s="127">
        <f t="shared" ref="F126:J126" si="88">E126+(E126/100*2.5)</f>
        <v>11157.022499999999</v>
      </c>
      <c r="G126" s="127">
        <f t="shared" si="88"/>
        <v>11435.9480625</v>
      </c>
      <c r="H126" s="127">
        <f t="shared" si="88"/>
        <v>11721.8467640625</v>
      </c>
      <c r="I126" s="127">
        <f t="shared" si="88"/>
        <v>12014.892933164063</v>
      </c>
      <c r="J126" s="127">
        <f t="shared" si="88"/>
        <v>12315.265256493165</v>
      </c>
    </row>
    <row r="127" spans="2:10" ht="15.75" thickBot="1" x14ac:dyDescent="0.3">
      <c r="B127" s="81"/>
      <c r="C127" s="160" t="s">
        <v>28</v>
      </c>
      <c r="D127" s="130">
        <v>6602</v>
      </c>
      <c r="E127" s="130">
        <f>E126-E125</f>
        <v>6444.9</v>
      </c>
      <c r="F127" s="130">
        <f t="shared" ref="F127:J127" si="89">F126-F125</f>
        <v>6939.0224999999991</v>
      </c>
      <c r="G127" s="130">
        <f t="shared" si="89"/>
        <v>7428.8480624999993</v>
      </c>
      <c r="H127" s="133">
        <f t="shared" si="89"/>
        <v>7915.1017640625005</v>
      </c>
      <c r="I127" s="133">
        <f t="shared" si="89"/>
        <v>8398.4851831640626</v>
      </c>
      <c r="J127" s="133">
        <f t="shared" si="89"/>
        <v>8879.6778939931646</v>
      </c>
    </row>
    <row r="128" spans="2:10" x14ac:dyDescent="0.25">
      <c r="B128" s="107"/>
      <c r="C128" s="108"/>
      <c r="D128" s="109"/>
      <c r="E128" s="109"/>
      <c r="F128" s="109"/>
      <c r="G128" s="109"/>
      <c r="H128" s="109"/>
      <c r="I128" s="109"/>
      <c r="J128" s="19"/>
    </row>
    <row r="129" spans="2:10" x14ac:dyDescent="0.25">
      <c r="B129" s="91"/>
      <c r="C129" s="92"/>
      <c r="D129" s="84"/>
      <c r="E129" s="84"/>
      <c r="F129" s="84"/>
      <c r="G129" s="84"/>
      <c r="H129" s="84"/>
      <c r="I129" s="84"/>
      <c r="J129" s="16"/>
    </row>
    <row r="130" spans="2:10" x14ac:dyDescent="0.25">
      <c r="B130" s="91"/>
      <c r="C130" s="92"/>
      <c r="D130" s="84"/>
      <c r="E130" s="84"/>
      <c r="F130" s="84"/>
      <c r="G130" s="84"/>
      <c r="H130" s="84"/>
      <c r="I130" s="84"/>
      <c r="J130" s="16"/>
    </row>
    <row r="131" spans="2:10" ht="15" customHeight="1" x14ac:dyDescent="0.25">
      <c r="B131" s="91"/>
      <c r="C131" s="92"/>
      <c r="D131" s="84"/>
      <c r="E131" s="84"/>
      <c r="F131" s="84"/>
      <c r="G131" s="84"/>
      <c r="H131" s="84"/>
      <c r="I131" s="84"/>
      <c r="J131" s="16"/>
    </row>
    <row r="132" spans="2:10" ht="15" customHeight="1" thickBot="1" x14ac:dyDescent="0.3">
      <c r="B132" s="110"/>
      <c r="C132" s="111"/>
      <c r="D132" s="102"/>
      <c r="E132" s="102"/>
      <c r="F132" s="102"/>
      <c r="G132" s="102"/>
      <c r="H132" s="93"/>
      <c r="I132" s="93"/>
      <c r="J132" s="17" t="s">
        <v>72</v>
      </c>
    </row>
    <row r="133" spans="2:10" x14ac:dyDescent="0.25">
      <c r="B133" s="78" t="s">
        <v>57</v>
      </c>
      <c r="C133" s="140" t="s">
        <v>26</v>
      </c>
      <c r="D133" s="141">
        <f>D134-D135</f>
        <v>3655</v>
      </c>
      <c r="E133" s="126">
        <v>3655</v>
      </c>
      <c r="F133" s="126">
        <f>E133*0.95</f>
        <v>3472.25</v>
      </c>
      <c r="G133" s="126">
        <f t="shared" ref="G133:J133" si="90">F133*0.95</f>
        <v>3298.6374999999998</v>
      </c>
      <c r="H133" s="126">
        <f t="shared" si="90"/>
        <v>3133.7056249999996</v>
      </c>
      <c r="I133" s="126">
        <f t="shared" si="90"/>
        <v>2977.0203437499995</v>
      </c>
      <c r="J133" s="142">
        <f t="shared" si="90"/>
        <v>2828.1693265624995</v>
      </c>
    </row>
    <row r="134" spans="2:10" x14ac:dyDescent="0.25">
      <c r="B134" s="81"/>
      <c r="C134" s="158" t="s">
        <v>27</v>
      </c>
      <c r="D134" s="159">
        <v>9532</v>
      </c>
      <c r="E134" s="159">
        <v>9598.4</v>
      </c>
      <c r="F134" s="127">
        <f t="shared" ref="F134:J134" si="91">E134+(E134/100*2.5)</f>
        <v>9838.3599999999988</v>
      </c>
      <c r="G134" s="127">
        <f t="shared" si="91"/>
        <v>10084.319</v>
      </c>
      <c r="H134" s="127">
        <f t="shared" si="91"/>
        <v>10336.426975</v>
      </c>
      <c r="I134" s="127">
        <f t="shared" si="91"/>
        <v>10594.837649375</v>
      </c>
      <c r="J134" s="127">
        <f t="shared" si="91"/>
        <v>10859.708590609374</v>
      </c>
    </row>
    <row r="135" spans="2:10" ht="15.75" thickBot="1" x14ac:dyDescent="0.3">
      <c r="B135" s="81"/>
      <c r="C135" s="160" t="s">
        <v>28</v>
      </c>
      <c r="D135" s="130">
        <v>5877</v>
      </c>
      <c r="E135" s="130">
        <f>E134-E133</f>
        <v>5943.4</v>
      </c>
      <c r="F135" s="130">
        <f t="shared" ref="F135:J135" si="92">F134-F133</f>
        <v>6366.1099999999988</v>
      </c>
      <c r="G135" s="130">
        <f t="shared" si="92"/>
        <v>6785.6814999999997</v>
      </c>
      <c r="H135" s="133">
        <f t="shared" si="92"/>
        <v>7202.7213500000007</v>
      </c>
      <c r="I135" s="133">
        <f t="shared" si="92"/>
        <v>7617.8173056250007</v>
      </c>
      <c r="J135" s="133">
        <f t="shared" si="92"/>
        <v>8031.5392640468745</v>
      </c>
    </row>
    <row r="136" spans="2:10" ht="5.0999999999999996" customHeight="1" thickBot="1" x14ac:dyDescent="0.3">
      <c r="B136" s="85"/>
      <c r="C136" s="134"/>
      <c r="D136" s="135"/>
      <c r="E136" s="135">
        <f t="shared" ref="E136:E144" si="93">D136</f>
        <v>0</v>
      </c>
      <c r="F136" s="135"/>
      <c r="G136" s="135"/>
      <c r="H136" s="135"/>
      <c r="I136" s="135"/>
      <c r="J136" s="135"/>
    </row>
    <row r="137" spans="2:10" x14ac:dyDescent="0.25">
      <c r="B137" s="78" t="s">
        <v>58</v>
      </c>
      <c r="C137" s="124" t="s">
        <v>26</v>
      </c>
      <c r="D137" s="125">
        <f>D138-D139</f>
        <v>8985</v>
      </c>
      <c r="E137" s="126">
        <v>8985</v>
      </c>
      <c r="F137" s="126">
        <f>E137*0.95</f>
        <v>8535.75</v>
      </c>
      <c r="G137" s="126">
        <f t="shared" ref="G137:J137" si="94">F137*0.95</f>
        <v>8108.9624999999996</v>
      </c>
      <c r="H137" s="126">
        <f t="shared" si="94"/>
        <v>7703.5143749999997</v>
      </c>
      <c r="I137" s="126">
        <f t="shared" si="94"/>
        <v>7318.3386562499991</v>
      </c>
      <c r="J137" s="127">
        <f t="shared" si="94"/>
        <v>6952.4217234374992</v>
      </c>
    </row>
    <row r="138" spans="2:10" x14ac:dyDescent="0.25">
      <c r="B138" s="81"/>
      <c r="C138" s="158" t="s">
        <v>27</v>
      </c>
      <c r="D138" s="159">
        <v>17511</v>
      </c>
      <c r="E138" s="159">
        <v>17477</v>
      </c>
      <c r="F138" s="127">
        <f t="shared" ref="F138:J138" si="95">E138+(E138/100*2.5)</f>
        <v>17913.924999999999</v>
      </c>
      <c r="G138" s="127">
        <f t="shared" si="95"/>
        <v>18361.773125</v>
      </c>
      <c r="H138" s="127">
        <f t="shared" si="95"/>
        <v>18820.817453125001</v>
      </c>
      <c r="I138" s="127">
        <f t="shared" si="95"/>
        <v>19291.337889453127</v>
      </c>
      <c r="J138" s="127">
        <f t="shared" si="95"/>
        <v>19773.621336689455</v>
      </c>
    </row>
    <row r="139" spans="2:10" ht="15.75" thickBot="1" x14ac:dyDescent="0.3">
      <c r="B139" s="81"/>
      <c r="C139" s="160" t="s">
        <v>28</v>
      </c>
      <c r="D139" s="130">
        <v>8526</v>
      </c>
      <c r="E139" s="130">
        <f>E138-E137</f>
        <v>8492</v>
      </c>
      <c r="F139" s="130">
        <f t="shared" ref="F139:J139" si="96">F138-F137</f>
        <v>9378.1749999999993</v>
      </c>
      <c r="G139" s="130">
        <f t="shared" si="96"/>
        <v>10252.810625</v>
      </c>
      <c r="H139" s="133">
        <f t="shared" si="96"/>
        <v>11117.303078125002</v>
      </c>
      <c r="I139" s="133">
        <f t="shared" si="96"/>
        <v>11972.999233203129</v>
      </c>
      <c r="J139" s="133">
        <f t="shared" si="96"/>
        <v>12821.199613251956</v>
      </c>
    </row>
    <row r="140" spans="2:10" ht="5.0999999999999996" customHeight="1" thickBot="1" x14ac:dyDescent="0.3">
      <c r="B140" s="85"/>
      <c r="C140" s="134"/>
      <c r="D140" s="135"/>
      <c r="E140" s="135">
        <f t="shared" si="93"/>
        <v>0</v>
      </c>
      <c r="F140" s="135"/>
      <c r="G140" s="135"/>
      <c r="H140" s="135"/>
      <c r="I140" s="135"/>
      <c r="J140" s="135"/>
    </row>
    <row r="141" spans="2:10" x14ac:dyDescent="0.25">
      <c r="B141" s="78" t="s">
        <v>59</v>
      </c>
      <c r="C141" s="124" t="s">
        <v>26</v>
      </c>
      <c r="D141" s="125">
        <f>D142-D143</f>
        <v>6011</v>
      </c>
      <c r="E141" s="126">
        <v>6011</v>
      </c>
      <c r="F141" s="126">
        <f>E141*0.95</f>
        <v>5710.45</v>
      </c>
      <c r="G141" s="126">
        <f t="shared" ref="G141:J141" si="97">F141*0.95</f>
        <v>5424.9274999999998</v>
      </c>
      <c r="H141" s="126">
        <f t="shared" si="97"/>
        <v>5153.6811249999992</v>
      </c>
      <c r="I141" s="126">
        <f t="shared" si="97"/>
        <v>4895.997068749999</v>
      </c>
      <c r="J141" s="127">
        <f t="shared" si="97"/>
        <v>4651.1972153124989</v>
      </c>
    </row>
    <row r="142" spans="2:10" x14ac:dyDescent="0.25">
      <c r="B142" s="81"/>
      <c r="C142" s="152" t="s">
        <v>27</v>
      </c>
      <c r="D142" s="153">
        <v>12289</v>
      </c>
      <c r="E142" s="153">
        <v>12388</v>
      </c>
      <c r="F142" s="164">
        <f t="shared" ref="F142:J142" si="98">E142+(E142/100*2.5)</f>
        <v>12697.7</v>
      </c>
      <c r="G142" s="164">
        <f t="shared" si="98"/>
        <v>13015.1425</v>
      </c>
      <c r="H142" s="164">
        <f t="shared" si="98"/>
        <v>13340.5210625</v>
      </c>
      <c r="I142" s="164">
        <f t="shared" si="98"/>
        <v>13674.034089062499</v>
      </c>
      <c r="J142" s="164">
        <f t="shared" si="98"/>
        <v>14015.884941289061</v>
      </c>
    </row>
    <row r="143" spans="2:10" ht="15.75" thickBot="1" x14ac:dyDescent="0.3">
      <c r="B143" s="81"/>
      <c r="C143" s="155" t="s">
        <v>28</v>
      </c>
      <c r="D143" s="156">
        <v>6278</v>
      </c>
      <c r="E143" s="178">
        <f>E142-E141</f>
        <v>6377</v>
      </c>
      <c r="F143" s="156">
        <f t="shared" ref="F143:J143" si="99">F142-F141</f>
        <v>6987.2500000000009</v>
      </c>
      <c r="G143" s="156">
        <f t="shared" si="99"/>
        <v>7590.2150000000001</v>
      </c>
      <c r="H143" s="157">
        <f t="shared" si="99"/>
        <v>8186.8399375000008</v>
      </c>
      <c r="I143" s="157">
        <f t="shared" si="99"/>
        <v>8778.0370203125003</v>
      </c>
      <c r="J143" s="157">
        <f t="shared" si="99"/>
        <v>9364.6877259765624</v>
      </c>
    </row>
    <row r="144" spans="2:10" ht="5.0999999999999996" customHeight="1" thickBot="1" x14ac:dyDescent="0.3">
      <c r="B144" s="85"/>
      <c r="C144" s="134"/>
      <c r="D144" s="135"/>
      <c r="E144" s="196">
        <f t="shared" si="93"/>
        <v>0</v>
      </c>
      <c r="F144" s="135"/>
      <c r="G144" s="135"/>
      <c r="H144" s="135"/>
      <c r="I144" s="135"/>
      <c r="J144" s="135"/>
    </row>
    <row r="145" spans="2:10" x14ac:dyDescent="0.25">
      <c r="B145" s="78" t="s">
        <v>60</v>
      </c>
      <c r="C145" s="124" t="s">
        <v>26</v>
      </c>
      <c r="D145" s="125">
        <f>D146-D147</f>
        <v>7271</v>
      </c>
      <c r="E145" s="185">
        <v>7271</v>
      </c>
      <c r="F145" s="126">
        <f>E145*0.95</f>
        <v>6907.45</v>
      </c>
      <c r="G145" s="126">
        <f t="shared" ref="G145:J145" si="100">F145*0.95</f>
        <v>6562.0774999999994</v>
      </c>
      <c r="H145" s="126">
        <f t="shared" si="100"/>
        <v>6233.9736249999987</v>
      </c>
      <c r="I145" s="126">
        <f t="shared" si="100"/>
        <v>5922.2749437499988</v>
      </c>
      <c r="J145" s="200">
        <f t="shared" si="100"/>
        <v>5626.1611965624988</v>
      </c>
    </row>
    <row r="146" spans="2:10" x14ac:dyDescent="0.25">
      <c r="B146" s="81"/>
      <c r="C146" s="158" t="s">
        <v>27</v>
      </c>
      <c r="D146" s="159">
        <v>14133</v>
      </c>
      <c r="E146" s="198">
        <v>13860.1</v>
      </c>
      <c r="F146" s="127">
        <f t="shared" ref="F146:J146" si="101">E146+(E146/100*2.5)</f>
        <v>14206.602500000001</v>
      </c>
      <c r="G146" s="127">
        <f t="shared" si="101"/>
        <v>14561.767562500001</v>
      </c>
      <c r="H146" s="127">
        <f t="shared" si="101"/>
        <v>14925.811751562502</v>
      </c>
      <c r="I146" s="127">
        <f t="shared" si="101"/>
        <v>15298.957045351564</v>
      </c>
      <c r="J146" s="200">
        <f t="shared" si="101"/>
        <v>15681.430971485353</v>
      </c>
    </row>
    <row r="147" spans="2:10" ht="15" customHeight="1" thickBot="1" x14ac:dyDescent="0.3">
      <c r="B147" s="81"/>
      <c r="C147" s="160" t="s">
        <v>28</v>
      </c>
      <c r="D147" s="130">
        <v>6862</v>
      </c>
      <c r="E147" s="187">
        <f>E146-E145</f>
        <v>6589.1</v>
      </c>
      <c r="F147" s="130">
        <f t="shared" ref="F147:J147" si="102">F146-F145</f>
        <v>7299.1525000000011</v>
      </c>
      <c r="G147" s="130">
        <f t="shared" si="102"/>
        <v>7999.6900625000017</v>
      </c>
      <c r="H147" s="133">
        <f t="shared" si="102"/>
        <v>8691.838126562503</v>
      </c>
      <c r="I147" s="133">
        <f t="shared" si="102"/>
        <v>9376.6821016015656</v>
      </c>
      <c r="J147" s="199">
        <f t="shared" si="102"/>
        <v>10055.269774922854</v>
      </c>
    </row>
    <row r="148" spans="2:10" ht="5.0999999999999996" customHeight="1" thickBot="1" x14ac:dyDescent="0.3">
      <c r="B148" s="85"/>
      <c r="C148" s="86"/>
      <c r="D148" s="87"/>
      <c r="E148" s="196"/>
      <c r="F148" s="87"/>
      <c r="G148" s="87"/>
      <c r="H148" s="87"/>
      <c r="I148" s="87"/>
      <c r="J148" s="196"/>
    </row>
    <row r="149" spans="2:10" ht="15" customHeight="1" x14ac:dyDescent="0.25">
      <c r="B149" s="78" t="s">
        <v>61</v>
      </c>
      <c r="C149" s="103" t="s">
        <v>26</v>
      </c>
      <c r="D149" s="80">
        <v>22262</v>
      </c>
      <c r="E149" s="186">
        <v>22707</v>
      </c>
      <c r="F149" s="186">
        <v>22707</v>
      </c>
      <c r="G149" s="186">
        <v>22707</v>
      </c>
      <c r="H149" s="186">
        <v>22707</v>
      </c>
      <c r="I149" s="186">
        <v>22707</v>
      </c>
      <c r="J149" s="186">
        <v>21000</v>
      </c>
    </row>
    <row r="150" spans="2:10" ht="15" customHeight="1" x14ac:dyDescent="0.25">
      <c r="B150" s="78" t="s">
        <v>62</v>
      </c>
      <c r="C150" s="104" t="s">
        <v>27</v>
      </c>
      <c r="D150" s="105">
        <v>87962</v>
      </c>
      <c r="E150" s="198">
        <v>84174</v>
      </c>
      <c r="F150" s="198">
        <v>94000</v>
      </c>
      <c r="G150" s="198">
        <v>94000</v>
      </c>
      <c r="H150" s="198">
        <v>94000</v>
      </c>
      <c r="I150" s="198">
        <v>94000</v>
      </c>
      <c r="J150" s="198">
        <v>93000</v>
      </c>
    </row>
    <row r="151" spans="2:10" ht="15" customHeight="1" thickBot="1" x14ac:dyDescent="0.3">
      <c r="B151" s="81"/>
      <c r="C151" s="106" t="s">
        <v>28</v>
      </c>
      <c r="D151" s="82">
        <f t="shared" ref="D151" si="103">D150-D149</f>
        <v>65700</v>
      </c>
      <c r="E151" s="187">
        <f>E150-E149</f>
        <v>61467</v>
      </c>
      <c r="F151" s="187">
        <f t="shared" ref="F151:J151" si="104">F150-F149</f>
        <v>71293</v>
      </c>
      <c r="G151" s="187">
        <f t="shared" si="104"/>
        <v>71293</v>
      </c>
      <c r="H151" s="199">
        <f t="shared" si="104"/>
        <v>71293</v>
      </c>
      <c r="I151" s="199">
        <f t="shared" si="104"/>
        <v>71293</v>
      </c>
      <c r="J151" s="199">
        <f t="shared" si="104"/>
        <v>72000</v>
      </c>
    </row>
    <row r="152" spans="2:10" ht="5.0999999999999996" customHeight="1" thickBot="1" x14ac:dyDescent="0.3">
      <c r="B152" s="85"/>
      <c r="C152" s="86"/>
      <c r="D152" s="87"/>
      <c r="E152" s="196"/>
      <c r="F152" s="87"/>
      <c r="G152" s="87"/>
      <c r="H152" s="87"/>
      <c r="I152" s="87"/>
      <c r="J152" s="196"/>
    </row>
    <row r="153" spans="2:10" ht="15" customHeight="1" x14ac:dyDescent="0.25">
      <c r="B153" s="94" t="s">
        <v>63</v>
      </c>
      <c r="C153" s="112" t="s">
        <v>26</v>
      </c>
      <c r="D153" s="79">
        <v>1570</v>
      </c>
      <c r="E153" s="185">
        <f>D153</f>
        <v>1570</v>
      </c>
      <c r="F153" s="79">
        <v>1570</v>
      </c>
      <c r="G153" s="79">
        <v>1570</v>
      </c>
      <c r="H153" s="79">
        <v>1570</v>
      </c>
      <c r="I153" s="79">
        <v>1570</v>
      </c>
      <c r="J153" s="185">
        <v>1570</v>
      </c>
    </row>
    <row r="154" spans="2:10" x14ac:dyDescent="0.25">
      <c r="B154" s="78" t="s">
        <v>64</v>
      </c>
      <c r="C154" s="104" t="s">
        <v>27</v>
      </c>
      <c r="D154" s="80">
        <v>49070</v>
      </c>
      <c r="E154" s="186">
        <v>47930</v>
      </c>
      <c r="F154" s="80">
        <v>52000</v>
      </c>
      <c r="G154" s="80">
        <v>53000</v>
      </c>
      <c r="H154" s="80">
        <v>54000</v>
      </c>
      <c r="I154" s="80">
        <v>54000</v>
      </c>
      <c r="J154" s="186">
        <v>56000</v>
      </c>
    </row>
    <row r="155" spans="2:10" ht="15.75" thickBot="1" x14ac:dyDescent="0.3">
      <c r="B155" s="113" t="s">
        <v>65</v>
      </c>
      <c r="C155" s="114" t="s">
        <v>28</v>
      </c>
      <c r="D155" s="101">
        <f>D154-D153</f>
        <v>47500</v>
      </c>
      <c r="E155" s="187">
        <f>E154+E153</f>
        <v>49500</v>
      </c>
      <c r="F155" s="101">
        <f>F154-F153</f>
        <v>50430</v>
      </c>
      <c r="G155" s="101">
        <f>G154-G153</f>
        <v>51430</v>
      </c>
      <c r="H155" s="83">
        <f t="shared" ref="H155:I155" si="105">H154-H153</f>
        <v>52430</v>
      </c>
      <c r="I155" s="83">
        <f t="shared" si="105"/>
        <v>52430</v>
      </c>
      <c r="J155" s="188">
        <f t="shared" ref="J155" si="106">J154-J153</f>
        <v>54430</v>
      </c>
    </row>
    <row r="156" spans="2:10" ht="5.0999999999999996" customHeight="1" thickBot="1" x14ac:dyDescent="0.3">
      <c r="B156" s="194"/>
      <c r="C156" s="195"/>
      <c r="D156" s="196"/>
      <c r="E156" s="196"/>
      <c r="F156" s="196"/>
      <c r="G156" s="196"/>
      <c r="H156" s="196"/>
      <c r="I156" s="196"/>
      <c r="J156" s="196"/>
    </row>
    <row r="157" spans="2:10" x14ac:dyDescent="0.25">
      <c r="B157" s="94" t="s">
        <v>66</v>
      </c>
      <c r="C157" s="189" t="s">
        <v>26</v>
      </c>
      <c r="D157" s="185">
        <v>30549</v>
      </c>
      <c r="E157" s="185">
        <v>29830</v>
      </c>
      <c r="F157" s="126">
        <v>30429</v>
      </c>
      <c r="G157" s="126">
        <v>30729</v>
      </c>
      <c r="H157" s="126">
        <v>31029</v>
      </c>
      <c r="I157" s="126">
        <v>31329</v>
      </c>
      <c r="J157" s="185">
        <v>31629</v>
      </c>
    </row>
    <row r="158" spans="2:10" x14ac:dyDescent="0.25">
      <c r="B158" s="81"/>
      <c r="C158" s="190" t="s">
        <v>27</v>
      </c>
      <c r="D158" s="186">
        <v>51479</v>
      </c>
      <c r="E158" s="186">
        <v>54994</v>
      </c>
      <c r="F158" s="128">
        <v>55594</v>
      </c>
      <c r="G158" s="128">
        <v>55894</v>
      </c>
      <c r="H158" s="128">
        <v>56194</v>
      </c>
      <c r="I158" s="128">
        <v>56494</v>
      </c>
      <c r="J158" s="186">
        <v>56794</v>
      </c>
    </row>
    <row r="159" spans="2:10" ht="15.75" thickBot="1" x14ac:dyDescent="0.3">
      <c r="B159" s="88"/>
      <c r="C159" s="191" t="s">
        <v>28</v>
      </c>
      <c r="D159" s="192">
        <f t="shared" ref="D159:J159" si="107">D158-D157</f>
        <v>20930</v>
      </c>
      <c r="E159" s="192">
        <f>E158-E157</f>
        <v>25164</v>
      </c>
      <c r="F159" s="137">
        <f t="shared" ref="F159:I159" si="108">F158-F157</f>
        <v>25165</v>
      </c>
      <c r="G159" s="137">
        <f t="shared" si="108"/>
        <v>25165</v>
      </c>
      <c r="H159" s="137">
        <f t="shared" si="108"/>
        <v>25165</v>
      </c>
      <c r="I159" s="138">
        <f t="shared" si="108"/>
        <v>25165</v>
      </c>
      <c r="J159" s="193">
        <f t="shared" si="107"/>
        <v>25165</v>
      </c>
    </row>
    <row r="160" spans="2:10" ht="5.0999999999999996" customHeight="1" thickBot="1" x14ac:dyDescent="0.3">
      <c r="B160" s="197"/>
      <c r="C160" s="195"/>
      <c r="D160" s="196"/>
      <c r="E160" s="196"/>
      <c r="F160" s="196"/>
      <c r="G160" s="196"/>
      <c r="H160" s="196"/>
      <c r="I160" s="196"/>
      <c r="J160" s="196"/>
    </row>
    <row r="161" spans="2:10" x14ac:dyDescent="0.25">
      <c r="B161" s="78" t="s">
        <v>67</v>
      </c>
      <c r="C161" s="103" t="s">
        <v>26</v>
      </c>
      <c r="D161" s="80">
        <v>654</v>
      </c>
      <c r="E161" s="185">
        <v>654</v>
      </c>
      <c r="F161" s="80">
        <v>654</v>
      </c>
      <c r="G161" s="80">
        <v>654</v>
      </c>
      <c r="H161" s="80">
        <v>654</v>
      </c>
      <c r="I161" s="80">
        <v>654</v>
      </c>
      <c r="J161" s="80">
        <v>654</v>
      </c>
    </row>
    <row r="162" spans="2:10" x14ac:dyDescent="0.25">
      <c r="B162" s="81"/>
      <c r="C162" s="104" t="s">
        <v>27</v>
      </c>
      <c r="D162" s="105">
        <v>5654</v>
      </c>
      <c r="E162" s="198">
        <v>5154</v>
      </c>
      <c r="F162" s="105">
        <v>5654</v>
      </c>
      <c r="G162" s="105">
        <v>5654</v>
      </c>
      <c r="H162" s="105">
        <v>5654</v>
      </c>
      <c r="I162" s="105">
        <v>5654</v>
      </c>
      <c r="J162" s="105">
        <v>5654</v>
      </c>
    </row>
    <row r="163" spans="2:10" ht="15.75" thickBot="1" x14ac:dyDescent="0.3">
      <c r="B163" s="88"/>
      <c r="C163" s="114" t="s">
        <v>28</v>
      </c>
      <c r="D163" s="89">
        <f t="shared" ref="D163:I163" si="109">D162-D161</f>
        <v>5000</v>
      </c>
      <c r="E163" s="179">
        <f>E162-E161</f>
        <v>4500</v>
      </c>
      <c r="F163" s="89">
        <f t="shared" si="109"/>
        <v>5000</v>
      </c>
      <c r="G163" s="89">
        <f t="shared" si="109"/>
        <v>5000</v>
      </c>
      <c r="H163" s="90">
        <f t="shared" si="109"/>
        <v>5000</v>
      </c>
      <c r="I163" s="90">
        <f t="shared" si="109"/>
        <v>5000</v>
      </c>
      <c r="J163" s="90">
        <f t="shared" ref="J163" si="110">J162-J161</f>
        <v>5000</v>
      </c>
    </row>
    <row r="164" spans="2:10" x14ac:dyDescent="0.25">
      <c r="E164" s="13"/>
    </row>
  </sheetData>
  <mergeCells count="1">
    <mergeCell ref="B3:H3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Střednědobý výhled MČ</vt:lpstr>
      <vt:lpstr>Střednědobý výhled 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Hánová Lucie (P8)</cp:lastModifiedBy>
  <cp:lastPrinted>2020-11-12T08:14:45Z</cp:lastPrinted>
  <dcterms:created xsi:type="dcterms:W3CDTF">2015-01-21T15:04:52Z</dcterms:created>
  <dcterms:modified xsi:type="dcterms:W3CDTF">2021-03-03T09:37:30Z</dcterms:modified>
</cp:coreProperties>
</file>